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1" sheetId="1" r:id="rId1"/>
  </sheets>
  <definedNames>
    <definedName name="_xlnm._FilterDatabase" localSheetId="0" hidden="1">'1'!$A$4:$GK$159</definedName>
    <definedName name="_xlnm.Print_Titles" localSheetId="0">'1'!$2:$4</definedName>
  </definedNames>
  <calcPr calcId="144525"/>
</workbook>
</file>

<file path=xl/sharedStrings.xml><?xml version="1.0" encoding="utf-8"?>
<sst xmlns="http://schemas.openxmlformats.org/spreadsheetml/2006/main" count="571" uniqueCount="434">
  <si>
    <t>附件2</t>
  </si>
  <si>
    <t xml:space="preserve"> 2024年省级组织实施水利项目涉农资金
分配方案及绩效目标表</t>
  </si>
  <si>
    <t>序号</t>
  </si>
  <si>
    <t>项目名称</t>
  </si>
  <si>
    <t>项目单位</t>
  </si>
  <si>
    <t>申报金额</t>
  </si>
  <si>
    <r>
      <rPr>
        <b/>
        <sz val="12"/>
        <rFont val="Times New Roman"/>
        <charset val="0"/>
      </rPr>
      <t>2024</t>
    </r>
    <r>
      <rPr>
        <b/>
        <sz val="12"/>
        <rFont val="宋体"/>
        <charset val="0"/>
      </rPr>
      <t>年安排金额</t>
    </r>
  </si>
  <si>
    <t>年度绩效目标</t>
  </si>
  <si>
    <t>合计</t>
  </si>
  <si>
    <t>一</t>
  </si>
  <si>
    <r>
      <rPr>
        <b/>
        <sz val="12"/>
        <rFont val="宋体"/>
        <charset val="0"/>
      </rPr>
      <t>乡村振兴战略专项资金</t>
    </r>
    <r>
      <rPr>
        <b/>
        <sz val="12"/>
        <rFont val="Times New Roman"/>
        <charset val="0"/>
      </rPr>
      <t>-</t>
    </r>
    <r>
      <rPr>
        <b/>
        <sz val="12"/>
        <rFont val="宋体"/>
        <charset val="0"/>
      </rPr>
      <t>农业农村水利基础设施建设</t>
    </r>
    <r>
      <rPr>
        <b/>
        <sz val="12"/>
        <rFont val="Times New Roman"/>
        <charset val="0"/>
      </rPr>
      <t>-</t>
    </r>
    <r>
      <rPr>
        <b/>
        <sz val="12"/>
        <rFont val="方正书宋_GBK"/>
        <charset val="0"/>
      </rPr>
      <t>环北部湾广东水资源配置工程</t>
    </r>
  </si>
  <si>
    <t>1</t>
  </si>
  <si>
    <t>环北部湾广东水资源配置工程</t>
  </si>
  <si>
    <t>粤海集团</t>
  </si>
  <si>
    <t>全面推进环北部湾广东水资源配置工程目建设，完成隧洞掘进34公里，完成管线54公里。</t>
  </si>
  <si>
    <t>二</t>
  </si>
  <si>
    <r>
      <rPr>
        <b/>
        <sz val="12"/>
        <rFont val="宋体"/>
        <charset val="0"/>
      </rPr>
      <t>乡村振兴战略专项资金</t>
    </r>
    <r>
      <rPr>
        <b/>
        <sz val="12"/>
        <rFont val="Times New Roman"/>
        <charset val="0"/>
      </rPr>
      <t>-</t>
    </r>
    <r>
      <rPr>
        <b/>
        <sz val="12"/>
        <rFont val="宋体"/>
        <charset val="0"/>
      </rPr>
      <t>农业农村水利基础设施建设</t>
    </r>
    <r>
      <rPr>
        <b/>
        <sz val="12"/>
        <rFont val="Times New Roman"/>
        <charset val="0"/>
      </rPr>
      <t>-</t>
    </r>
    <r>
      <rPr>
        <b/>
        <sz val="12"/>
        <rFont val="宋体"/>
        <charset val="0"/>
      </rPr>
      <t>重大水利工程设施</t>
    </r>
  </si>
  <si>
    <t>韩江榕江练江水系连通后续优化工程</t>
  </si>
  <si>
    <t>全面推进韩江榕江练江水系连通后续优化工程建设，完成全体盾构始发。</t>
  </si>
  <si>
    <t>2</t>
  </si>
  <si>
    <t>广东智慧水利工程（一期）项目</t>
  </si>
  <si>
    <t>省水利厅本部</t>
  </si>
  <si>
    <t>加快广东智慧水利工程（一期）项目建设，完成广东智慧水利项目实现系统上线测试运行，主要模块（水资源应用、水安全应用、水利大数据平台、数字孪生支撑平台）通过模块试运行。</t>
  </si>
  <si>
    <t>3</t>
  </si>
  <si>
    <t>广东省水文能力提升工程（一期）</t>
  </si>
  <si>
    <t>省水文局</t>
  </si>
  <si>
    <t>开工建设广东省水文能力提升工程（一期）项目，推动国家基本水文测站、大江大河水文测站、水文巡测基地、水质监测中心等建设项目实施</t>
  </si>
  <si>
    <t>4</t>
  </si>
  <si>
    <t>广西大藤峡水利枢纽工程广东省新增公益性投资</t>
  </si>
  <si>
    <t>安排广西大藤峡水利枢纽工程我省新增公益性投资，完成水利部下达的投资计划。</t>
  </si>
  <si>
    <t>5</t>
  </si>
  <si>
    <t>山洪灾害防治项目</t>
  </si>
  <si>
    <t>省防汛保障与农村水利中心</t>
  </si>
  <si>
    <t>开展山洪灾害防治项目建设，实施82个县山洪灾害防治群测群防体系建设、144个小流域山洪灾害“四预”能力建设、试点建设3部X波段测雨雷达。</t>
  </si>
  <si>
    <t>6</t>
  </si>
  <si>
    <t>雷州半岛百库千塘万池输水储水网络建设</t>
  </si>
  <si>
    <r>
      <rPr>
        <sz val="12"/>
        <rFont val="宋体"/>
        <charset val="134"/>
      </rPr>
      <t>（</t>
    </r>
    <r>
      <rPr>
        <sz val="12"/>
        <rFont val="Times New Roman"/>
        <charset val="134"/>
      </rPr>
      <t>1</t>
    </r>
    <r>
      <rPr>
        <sz val="12"/>
        <rFont val="宋体"/>
        <charset val="134"/>
      </rPr>
      <t>）</t>
    </r>
  </si>
  <si>
    <t>雷州市沈塘镇试点建设</t>
  </si>
  <si>
    <t>雷州市水务局</t>
  </si>
  <si>
    <t>开展雷州市沈塘镇试点建设，新建渠涵1.5公里，改造渠道9公里，小型水库清淤1宗，重建通明河水陂1座，重建茂莲双闸和卜大沟引水闸，新建渠道分水节制闸7座。</t>
  </si>
  <si>
    <r>
      <rPr>
        <sz val="12"/>
        <rFont val="宋体"/>
        <charset val="134"/>
      </rPr>
      <t>（</t>
    </r>
    <r>
      <rPr>
        <sz val="12"/>
        <rFont val="Times New Roman"/>
        <charset val="134"/>
      </rPr>
      <t>2</t>
    </r>
    <r>
      <rPr>
        <sz val="12"/>
        <rFont val="宋体"/>
        <charset val="134"/>
      </rPr>
      <t>）</t>
    </r>
  </si>
  <si>
    <t>徐闻县城北乡试点建设</t>
  </si>
  <si>
    <t>徐闻县水务局</t>
  </si>
  <si>
    <t>开展徐闻县城北乡试点建设，改造渠道7公里，小型水库清淤改造8宗，山塘清淤加固15宗。</t>
  </si>
  <si>
    <r>
      <rPr>
        <sz val="12"/>
        <rFont val="宋体"/>
        <charset val="134"/>
      </rPr>
      <t>（</t>
    </r>
    <r>
      <rPr>
        <sz val="12"/>
        <rFont val="Times New Roman"/>
        <charset val="134"/>
      </rPr>
      <t>3</t>
    </r>
    <r>
      <rPr>
        <sz val="12"/>
        <rFont val="宋体"/>
        <charset val="134"/>
      </rPr>
      <t>）</t>
    </r>
  </si>
  <si>
    <t>遂溪县岭北镇试点建设</t>
  </si>
  <si>
    <t>遂溪县水务局</t>
  </si>
  <si>
    <t>开展遂溪县岭北镇试点建设，新建连通渠道4公里，改造渠道4.3公里，小型水库清淤改造7宗，山塘清淤加固8宗。</t>
  </si>
  <si>
    <r>
      <rPr>
        <sz val="12"/>
        <rFont val="宋体"/>
        <charset val="134"/>
      </rPr>
      <t>（</t>
    </r>
    <r>
      <rPr>
        <sz val="12"/>
        <rFont val="Times New Roman"/>
        <charset val="134"/>
      </rPr>
      <t>4</t>
    </r>
    <r>
      <rPr>
        <sz val="12"/>
        <rFont val="宋体"/>
        <charset val="134"/>
      </rPr>
      <t>）</t>
    </r>
  </si>
  <si>
    <t>廉江市安铺镇试点建设</t>
  </si>
  <si>
    <t>廉江市水务局</t>
  </si>
  <si>
    <t>开展廉江市安铺镇试点建设，改造渠道12公里，小型水库清淤2宗，山塘清淤加固8宗，整治水陂1座，小型涵闸2座。</t>
  </si>
  <si>
    <t>三</t>
  </si>
  <si>
    <r>
      <rPr>
        <b/>
        <sz val="12"/>
        <rFont val="宋体"/>
        <charset val="0"/>
      </rPr>
      <t>乡村振兴战略专项资金</t>
    </r>
    <r>
      <rPr>
        <b/>
        <sz val="12"/>
        <rFont val="Times New Roman"/>
        <charset val="0"/>
      </rPr>
      <t>-</t>
    </r>
    <r>
      <rPr>
        <b/>
        <sz val="12"/>
        <rFont val="宋体"/>
        <charset val="0"/>
      </rPr>
      <t>农业农村水利基础设施建设</t>
    </r>
    <r>
      <rPr>
        <b/>
        <sz val="12"/>
        <rFont val="Times New Roman"/>
        <charset val="0"/>
      </rPr>
      <t>-</t>
    </r>
    <r>
      <rPr>
        <b/>
        <sz val="12"/>
        <rFont val="宋体"/>
        <charset val="0"/>
      </rPr>
      <t>全面推行河长制湖长制</t>
    </r>
  </si>
  <si>
    <t>（一）</t>
  </si>
  <si>
    <t>河长制湖长制基础性工作</t>
  </si>
  <si>
    <r>
      <rPr>
        <sz val="12"/>
        <rFont val="Times New Roman"/>
        <charset val="0"/>
      </rPr>
      <t>“</t>
    </r>
    <r>
      <rPr>
        <sz val="12"/>
        <rFont val="宋体"/>
        <charset val="0"/>
      </rPr>
      <t>广东智慧河长</t>
    </r>
    <r>
      <rPr>
        <sz val="12"/>
        <rFont val="Times New Roman"/>
        <charset val="0"/>
      </rPr>
      <t>”</t>
    </r>
    <r>
      <rPr>
        <sz val="12"/>
        <rFont val="宋体"/>
        <charset val="0"/>
      </rPr>
      <t>平台运营服务（</t>
    </r>
    <r>
      <rPr>
        <sz val="12"/>
        <rFont val="Times New Roman"/>
        <charset val="0"/>
      </rPr>
      <t>2023-2025</t>
    </r>
    <r>
      <rPr>
        <sz val="12"/>
        <rFont val="宋体"/>
        <charset val="0"/>
      </rPr>
      <t>年）项目</t>
    </r>
  </si>
  <si>
    <t>1.针对省主要河道开展不少于3期卫星遥感监测服务；
2.完成2路高清全景视频点位的勘测安装。</t>
  </si>
  <si>
    <r>
      <rPr>
        <sz val="12"/>
        <rFont val="宋体"/>
        <charset val="134"/>
      </rPr>
      <t>广东省河湖健康监测评价与管理保护综合项目（</t>
    </r>
    <r>
      <rPr>
        <sz val="12"/>
        <rFont val="Times New Roman"/>
        <charset val="134"/>
      </rPr>
      <t xml:space="preserve">2023—2025 </t>
    </r>
    <r>
      <rPr>
        <sz val="12"/>
        <rFont val="宋体"/>
        <charset val="134"/>
      </rPr>
      <t>年）</t>
    </r>
  </si>
  <si>
    <t>按照水利部要求，完成78个省级河湖和123条跨市河流的健康评价、健康档案建立等工作，完成省五大流域“一河一策”实施方案编制工作。</t>
  </si>
  <si>
    <t>广东碧带建设专项规划编制</t>
  </si>
  <si>
    <t>开展广东碧带建设规划编制工作，形成初稿。</t>
  </si>
  <si>
    <t>广东水经济发展白皮书编制</t>
  </si>
  <si>
    <t>开展广东省水经济发展白皮书编制工作，形成初稿。</t>
  </si>
  <si>
    <t>珠江三角洲网河区河道冲淤现状调查及清淤疏浚必要性分析论证</t>
  </si>
  <si>
    <t>完成调查分析论证，形成《珠江三角洲网河区河道冲淤现状调查及清淤疏浚必要性分析论证报告》。</t>
  </si>
  <si>
    <t>广东省主要河道采砂船舶停泊区设置规划编制</t>
  </si>
  <si>
    <t>开展技术咨询服务工作，形成《广东省主要河道采砂船舶停泊区设置专题技术咨询报告》。</t>
  </si>
  <si>
    <t>（二）</t>
  </si>
  <si>
    <t>省级河湖长巡河资金</t>
  </si>
  <si>
    <t>韶关市新丰县新丰江上游水环境整治提升项目</t>
  </si>
  <si>
    <t>新丰县水务局</t>
  </si>
  <si>
    <t>新丰县水域岸线整治提升，完成新丰县主要河流（新丰江、双良河、梅坑河、层坑河）等河道管护长度150公里。</t>
  </si>
  <si>
    <t>河源市和平县河道岸线整治</t>
  </si>
  <si>
    <t>和平县水务局</t>
  </si>
  <si>
    <t>新建及修复河堤3.0公里，有效提高河道行洪能力。</t>
  </si>
  <si>
    <t>惠州市仲恺高新区潼湖流域东岸涌管护提升（水安全治理和水文化宣传）</t>
  </si>
  <si>
    <t>惠州市仲恺高新区农村工作局</t>
  </si>
  <si>
    <t>1.完成年度河长制重点工作，高质量完成河湖管护，巩固完善水文化驿站建设2处，开展宣讲宣传活动4场；
2.补助修复450米河道岸坡生态；
3.补助清理影响行洪堵点7处。</t>
  </si>
  <si>
    <t>东莞市谢岗镇谢岗涌及支流水文化宣传和河湖管护提升</t>
  </si>
  <si>
    <t>谢岗镇农林水务局、谢岗镇水务运营中心</t>
  </si>
  <si>
    <t>1.完成水文化长廊2公里。
2.完成河湖管护52.4公里。</t>
  </si>
  <si>
    <t>肇庆市西江碧道端州区段河长制主题公园项目</t>
  </si>
  <si>
    <t>肇庆市端州区农业农村局</t>
  </si>
  <si>
    <t>1.完成建设1个河湖长制主题公园。                              
2.新建碧道慢行径2.2公里。                            
3.修缮江滨西堤河滩人行道2.8公里。</t>
  </si>
  <si>
    <t>省西江流域管理局省西江流域管理局跨界河湖治理技术支撑及水域岸线管理保护数据采集</t>
  </si>
  <si>
    <t>省西江流域管理局</t>
  </si>
  <si>
    <t>1.开展跨区域水资源管理、防洪排涝等涉水纠纷问题技术评估，并形成相关技术报告4期。
2.完成西江流域重点河道（主干河段340公里）的水域岸线、水利工程、涉水建筑等的基础数据采集。</t>
  </si>
  <si>
    <t>7</t>
  </si>
  <si>
    <t>广州市黄埔区河湖长制及水利法治宣传教育基地建设</t>
  </si>
  <si>
    <t>黄埔区水务局</t>
  </si>
  <si>
    <t>建设河湖长制及水利法治宣传教育基地。</t>
  </si>
  <si>
    <t>8</t>
  </si>
  <si>
    <t>韶关市浈江区河湖长制及水文主题公园建设项目</t>
  </si>
  <si>
    <t>浈江区水务局</t>
  </si>
  <si>
    <t>1.完成河道岸线复绿60亩。
2.建设河长制文化主题公园1座。</t>
  </si>
  <si>
    <t>9</t>
  </si>
  <si>
    <t>肇庆市绥江广宁县段河道水环境治理项目</t>
  </si>
  <si>
    <t>广宁县水利局</t>
  </si>
  <si>
    <t>完成约300m河段清淤整治。</t>
  </si>
  <si>
    <t>10</t>
  </si>
  <si>
    <t>潮州供水枢纽滨水岸线生态改造和河长制文化步道项目</t>
  </si>
  <si>
    <t>省韩江流域管理局</t>
  </si>
  <si>
    <t>通过潮州供水枢纽滨水岸线生态改造和河长制文化步道项目，以满足水利部标准化工程管理要求，提升潮州供水枢纽工程高质量及精细化管理水平，消除江东洲首部11.0m平台由于长期受到台风、暴雨、洪水等自然灾害影响，平台及护坡底部垫层流失导致淘空，混凝土预制块呈不同程度沉陷、架空、破损、积水等安全隐患，确保枢纽工程安全，充分发挥枢纽工程综合效益。</t>
  </si>
  <si>
    <t>11</t>
  </si>
  <si>
    <t>汕头市龙湖区外砂街道河长制文化公园（2期）建设</t>
  </si>
  <si>
    <t>龙湖区水务局</t>
  </si>
  <si>
    <t>提升改造河长制文化公园1座，总建设面积约8500平方米，建设内容包含：（1）配套建设公园内小径宽2m，总长约380m；（2）部分位置增加地被及乔木种植，做好水岸绿化；（3）完善雨污水管、给水管及照明设施等配套建设。</t>
  </si>
  <si>
    <t>12</t>
  </si>
  <si>
    <t>湛江市鉴江河口水文化宣教基地建设项目</t>
  </si>
  <si>
    <t>湛江市鉴江水利枢纽管理处</t>
  </si>
  <si>
    <t>整治鉴江河口岸线800米，建设水文化广场、水文化宣传教育基地、水质保护及绿美科普平台，提升岸线绿化水平，带动周边乡村振兴，促进水经济发展。</t>
  </si>
  <si>
    <t>四</t>
  </si>
  <si>
    <r>
      <rPr>
        <b/>
        <sz val="12"/>
        <rFont val="宋体"/>
        <charset val="0"/>
      </rPr>
      <t>乡村振兴战略专项资金</t>
    </r>
    <r>
      <rPr>
        <b/>
        <sz val="12"/>
        <rFont val="Times New Roman"/>
        <charset val="0"/>
      </rPr>
      <t>-</t>
    </r>
    <r>
      <rPr>
        <b/>
        <sz val="12"/>
        <rFont val="宋体"/>
        <charset val="0"/>
      </rPr>
      <t>农业农村水利基础设施建设</t>
    </r>
    <r>
      <rPr>
        <b/>
        <sz val="12"/>
        <rFont val="Times New Roman"/>
        <charset val="0"/>
      </rPr>
      <t>-</t>
    </r>
    <r>
      <rPr>
        <b/>
        <sz val="12"/>
        <rFont val="宋体"/>
        <charset val="0"/>
      </rPr>
      <t>水资源节约与保护</t>
    </r>
  </si>
  <si>
    <t>取用水监管能力建设项目</t>
  </si>
  <si>
    <t>广东省生态补水工程取用水管理路径研究</t>
  </si>
  <si>
    <t>完成研究报告数量1宗。推动广东省的生态补水工程取用水规范化管理，指导各级取水审批机关按照的工作指引开展生态补水工程的取水许可审批和日常监督管理工作。</t>
  </si>
  <si>
    <t>广东省流域用水总量、区域用水总量、取水许可三权系统分析与优化对策研究</t>
  </si>
  <si>
    <t>省水利水电科学研究院</t>
  </si>
  <si>
    <t>完成研究报告数量1宗。助力构建符合广东省区域流域水资源承载能力的“三权”指标体系。</t>
  </si>
  <si>
    <t>中国式现代化的广东水资源管理框架与路径研究</t>
  </si>
  <si>
    <t>广东工业大学</t>
  </si>
  <si>
    <t>完成研究报告数量1宗。提升广东省水资源管理能力，促进水资源合理开发利用和节约保护。</t>
  </si>
  <si>
    <t>河湖生态环境复苏评估与研究</t>
  </si>
  <si>
    <t>广东省疏干排水典型调查及管理制度建设研究</t>
  </si>
  <si>
    <t>省国资委</t>
  </si>
  <si>
    <t>完成研究报告数量1宗。促进规范全省疏干排水管理工作，加强疏干排水综合利用。</t>
  </si>
  <si>
    <r>
      <rPr>
        <sz val="12"/>
        <rFont val="宋体"/>
        <charset val="134"/>
      </rPr>
      <t>变化环境下水源地水生态环境动态监测与风险预警</t>
    </r>
    <r>
      <rPr>
        <sz val="12"/>
        <rFont val="Times New Roman"/>
        <charset val="134"/>
      </rPr>
      <t>——</t>
    </r>
    <r>
      <rPr>
        <sz val="12"/>
        <rFont val="方正书宋_GBK"/>
        <charset val="134"/>
      </rPr>
      <t>以新丰江水库为例</t>
    </r>
  </si>
  <si>
    <t>省科学院广州地理研究所</t>
  </si>
  <si>
    <t>完成研究报告数量1宗。实现变化环境下新丰江水库水源地水生态风险 诊断与评估。</t>
  </si>
  <si>
    <t>西江流域重点断面污染物溯源及低氧对策研究</t>
  </si>
  <si>
    <t>完成研究报告数量1宗。探究造成西江低氧现象和水质不达标的可能原因。提出流域水环境治理和污染排放关键意见和建议。</t>
  </si>
  <si>
    <t>南雄市浈江流域重要支流河湖健康评估</t>
  </si>
  <si>
    <t>韶关市水务局</t>
  </si>
  <si>
    <t>完成研究报告数量1宗。弄清浈江流域内河湖水系的不健康的主要表征和浈江南雄段“国控”河坪断面水质未达到管理目标的原因，提出具有针对性健康保护、修复及管理目标 与对策。</t>
  </si>
  <si>
    <t>（三）</t>
  </si>
  <si>
    <t>水源地保护建设项目</t>
  </si>
  <si>
    <t>大水桥水库水资源保护及对策研究</t>
  </si>
  <si>
    <t>省粤西水资源管理局</t>
  </si>
  <si>
    <t>完成研究报告数量1宗。改善河湖生态环境、提升水生态系统质量和稳定性、维护河湖健康生命。</t>
  </si>
  <si>
    <t>广东省水库拟柱孢藻与柱孢藻毒素时空分布调查</t>
  </si>
  <si>
    <t>完成研究报告数量1宗。初步掌握广东省水库拟柱孢藻产毒基因型的相对优势和影响因子。提出需重点监测的水库名录，为水库管理部门提供技术支撑。</t>
  </si>
  <si>
    <t>蕉岭县黄竹坪水库龙潭水库水生态保护与修复</t>
  </si>
  <si>
    <t>蕉岭县水务局</t>
  </si>
  <si>
    <t>清除影响水质的库区枯死树木、水面漂浮物，对库区近岸裸露山 体进行植树复绿，消除污染水质的源头，保护改善当地的生态环 境和人居环境。</t>
  </si>
  <si>
    <t>（四）</t>
  </si>
  <si>
    <t>省级节水教育社会实践基地建设及宣传教育</t>
  </si>
  <si>
    <r>
      <rPr>
        <sz val="12"/>
        <rFont val="宋体"/>
        <charset val="134"/>
      </rPr>
      <t>广东省节水体验实验室</t>
    </r>
    <r>
      <rPr>
        <sz val="12"/>
        <rFont val="Times New Roman"/>
        <charset val="134"/>
      </rPr>
      <t>2024</t>
    </r>
    <r>
      <rPr>
        <sz val="12"/>
        <rFont val="宋体"/>
        <charset val="134"/>
      </rPr>
      <t>年节水宣传系列活动</t>
    </r>
  </si>
  <si>
    <t>筹划、举办节水创意作品大赛并评选出一批优秀作品、举办世界水日、中国水周节水宣传主题活动、设计并制作一批“粤小节”和实验室相关的节水宣传文创产品，相关成果报告通过专家评审。</t>
  </si>
  <si>
    <t>广东省西江流域管理局节水教育示范基地建设</t>
  </si>
  <si>
    <t>建设节水教育基地1宗并通过验收，提高西江流域水资源节约集约与管理水平，切实发挥节水示范引领作用。</t>
  </si>
  <si>
    <t>粤西节水教育社会实践基地建设</t>
  </si>
  <si>
    <t>建设节水教育基地1宗并通过验收，提高粤西地区水资源节约集约与管理水平，切实发挥节水示范引领作用。</t>
  </si>
  <si>
    <t>河源市万绿智慧农场节水教育社会实践基地</t>
  </si>
  <si>
    <t>河源市水务局</t>
  </si>
  <si>
    <t>建设万绿智慧农场节水教育社会实践基地1宗并通过验收，提高河源市水资源节约集约与管理水平，切实发挥节水示范引领作用。</t>
  </si>
  <si>
    <t>汕尾市水务局节水教育社会实践基地创建项目</t>
  </si>
  <si>
    <t>汕尾市水务局</t>
  </si>
  <si>
    <t>建设节水教育基地1宗并通过验收，提高汕尾市水资源节约集约与管理水平，切实发挥节水示范引领作用。</t>
  </si>
  <si>
    <t>（五）</t>
  </si>
  <si>
    <t>非常规水利用研究及节水成效评估</t>
  </si>
  <si>
    <t>广东省非常规水源利用模式与布局研究</t>
  </si>
  <si>
    <t>完成《广东省非常规水源利用模式与布局研究》成果报告并通过专家评审。</t>
  </si>
  <si>
    <t>广州市高耗水行业再生水开发利用潜力与综合效益评估</t>
  </si>
  <si>
    <t>广州市水务局</t>
  </si>
  <si>
    <t>完成《广州市高耗水行业再生水开发利用潜力与综合效益评估》成果报告并通过专家评审。</t>
  </si>
  <si>
    <t>佛山市非常规水源利用潜力与实施途径探析项目</t>
  </si>
  <si>
    <t>佛山市水利局</t>
  </si>
  <si>
    <t>完成《佛山市常规水源综合利用潜力调查与实施路径探析》成果报告并通过专家评审。</t>
  </si>
  <si>
    <r>
      <rPr>
        <sz val="12"/>
        <rFont val="宋体"/>
        <charset val="134"/>
      </rPr>
      <t>广东省节水型社会建设</t>
    </r>
    <r>
      <rPr>
        <sz val="12"/>
        <rFont val="Times New Roman"/>
        <charset val="134"/>
      </rPr>
      <t>“</t>
    </r>
    <r>
      <rPr>
        <sz val="12"/>
        <rFont val="宋体"/>
        <charset val="134"/>
      </rPr>
      <t>十四五</t>
    </r>
    <r>
      <rPr>
        <sz val="12"/>
        <rFont val="Times New Roman"/>
        <charset val="134"/>
      </rPr>
      <t>”</t>
    </r>
    <r>
      <rPr>
        <sz val="12"/>
        <rFont val="宋体"/>
        <charset val="134"/>
      </rPr>
      <t>规划中期评估</t>
    </r>
  </si>
  <si>
    <t>完成《广东省节水型社会建设“十四五”规划中期评估》成果报告并通过专家评审。</t>
  </si>
  <si>
    <t>珠江三角洲水资源配置工程受水区节水成效评估</t>
  </si>
  <si>
    <t>完成《珠江三角洲水资源配置工程受水区节水成效评估》成果报告并通过专家评审。</t>
  </si>
  <si>
    <t>五</t>
  </si>
  <si>
    <r>
      <rPr>
        <b/>
        <sz val="12"/>
        <rFont val="宋体"/>
        <charset val="0"/>
      </rPr>
      <t>乡村振兴战略专项资金</t>
    </r>
    <r>
      <rPr>
        <b/>
        <sz val="12"/>
        <rFont val="Times New Roman"/>
        <charset val="0"/>
      </rPr>
      <t>-</t>
    </r>
    <r>
      <rPr>
        <b/>
        <sz val="12"/>
        <rFont val="宋体"/>
        <charset val="0"/>
      </rPr>
      <t>农业农村水利基础设施建设</t>
    </r>
    <r>
      <rPr>
        <b/>
        <sz val="12"/>
        <rFont val="Times New Roman"/>
        <charset val="0"/>
      </rPr>
      <t>-</t>
    </r>
    <r>
      <rPr>
        <b/>
        <sz val="12"/>
        <rFont val="宋体"/>
        <charset val="0"/>
      </rPr>
      <t>水土保持</t>
    </r>
  </si>
  <si>
    <t>始兴县都安水生态清洁小流域工程</t>
  </si>
  <si>
    <t>始兴县水务局</t>
  </si>
  <si>
    <t>完成水土流失治理面积15平方公里</t>
  </si>
  <si>
    <t>乐昌市九峰水生态清洁小流域工程</t>
  </si>
  <si>
    <t>乐昌市水务局</t>
  </si>
  <si>
    <t>完成水土流失治理面积55平方公里</t>
  </si>
  <si>
    <t>蕉岭县乐干河生态清洁小流域治理工程</t>
  </si>
  <si>
    <t>完成水土流失治理面积52平方公里</t>
  </si>
  <si>
    <t>平远县泗水镇泗水河生态清洁小流域综合治理工程</t>
  </si>
  <si>
    <t>平远县水务局</t>
  </si>
  <si>
    <t>完成水土流失治理面积3平方公里</t>
  </si>
  <si>
    <t>高州水库水土保持防治工程</t>
  </si>
  <si>
    <t>茂名市高州水库管理中心</t>
  </si>
  <si>
    <t>完成水土流失治理面积40平方公里</t>
  </si>
  <si>
    <t>怀集县冷坑水生态清洁小流域建设工程</t>
  </si>
  <si>
    <t>怀集县水利局</t>
  </si>
  <si>
    <t>完成水土流失治理面积43平方公里</t>
  </si>
  <si>
    <t>德庆县播植镇吉堆生态清洁小流域治理工程</t>
  </si>
  <si>
    <t>德庆县水利局</t>
  </si>
  <si>
    <t>完成水土流失治理面积20平方公里</t>
  </si>
  <si>
    <t>佛冈县石角镇放牛洞水生态清洁小流域综合整治工程</t>
  </si>
  <si>
    <t>佛冈县水利局</t>
  </si>
  <si>
    <t>英德市九龙镇长洞坑生态清洁小流域治理工程</t>
  </si>
  <si>
    <t>英德市水利局</t>
  </si>
  <si>
    <t>云安区高村镇深步河小流域综合治理工程</t>
  </si>
  <si>
    <t>云安区农业农村和水务局</t>
  </si>
  <si>
    <t>完成水土流失治理面积32平方公里</t>
  </si>
  <si>
    <t>六</t>
  </si>
  <si>
    <r>
      <rPr>
        <b/>
        <sz val="12"/>
        <rFont val="宋体"/>
        <charset val="0"/>
      </rPr>
      <t>乡村振兴战略专项资金</t>
    </r>
    <r>
      <rPr>
        <b/>
        <sz val="12"/>
        <rFont val="Times New Roman"/>
        <charset val="0"/>
      </rPr>
      <t>-</t>
    </r>
    <r>
      <rPr>
        <b/>
        <sz val="12"/>
        <rFont val="宋体"/>
        <charset val="0"/>
      </rPr>
      <t>农业农村水利基础设施建设</t>
    </r>
    <r>
      <rPr>
        <b/>
        <sz val="12"/>
        <rFont val="Times New Roman"/>
        <charset val="0"/>
      </rPr>
      <t>-</t>
    </r>
    <r>
      <rPr>
        <b/>
        <sz val="12"/>
        <rFont val="宋体"/>
        <charset val="0"/>
      </rPr>
      <t>行业能力建设</t>
    </r>
  </si>
  <si>
    <t>省水旱灾害视频监控系统</t>
  </si>
  <si>
    <t>1.完成省水旱灾害视频监控系统项目二期Ⅲ标合同验收和第二批任务分部验收，第二批任务457个监控站点进入5年租赁服务期。
2.完成省水旱灾害视频监控系统项目二期Ⅲ标合同验收。
3.持续做好省水利视频监控系统运营，不断丰富系统视频监控资源，为水旱灾害防御、水资源管理、河湖和水利工程监管提供技术支撑。</t>
  </si>
  <si>
    <t>水旱灾害风险普查</t>
  </si>
  <si>
    <t>山洪灾害防治项目非工程措施维修养护建设</t>
  </si>
  <si>
    <t>在全省82个县开展山洪灾害防治非工程措施维修养护，增强我省水旱灾害监测能力，保障山洪灾害防治预警体系运行正常，充分发挥防灾减灾效益。</t>
  </si>
  <si>
    <t>乐昌峡枢纽工程库区防汛仓库建设</t>
  </si>
  <si>
    <t>省北江流域管理局</t>
  </si>
  <si>
    <t>完成质量检测、完成消防设施完善项目、配合厅组织竣工验收。</t>
  </si>
  <si>
    <t>省水文局水资源监测体系运维项目</t>
  </si>
  <si>
    <t>通过对水资源监测体系中非农和灌区在线监测点的基础设施进行运行维护，确保我省水资源在线监测数据能及时准确上报省平台和水利部平台，确保项目建设成果能够持续稳定发挥工程效益，支撑我省最严格水资源管理制度考核和水资源节约保护工作。</t>
  </si>
  <si>
    <r>
      <rPr>
        <sz val="12"/>
        <rFont val="宋体"/>
        <charset val="134"/>
      </rPr>
      <t>省水利厅网络安全等级保护改造延续租赁</t>
    </r>
    <r>
      <rPr>
        <sz val="12"/>
        <rFont val="Times New Roman"/>
        <charset val="134"/>
      </rPr>
      <t>(2024-2025</t>
    </r>
    <r>
      <rPr>
        <sz val="12"/>
        <rFont val="宋体"/>
        <charset val="134"/>
      </rPr>
      <t>年</t>
    </r>
    <r>
      <rPr>
        <sz val="12"/>
        <rFont val="Times New Roman"/>
        <charset val="134"/>
      </rPr>
      <t>)</t>
    </r>
  </si>
  <si>
    <t>将持续达到并符合等级保护2.0标准体系要求，确保持续落实网络安全等级保护条例相关工作，进一步巩固网络安全保障能力，持续强化网络安全纵深防御和精细防控体系，加强网络安全风险监控能力，及时发现安全问题并应急处置。</t>
  </si>
  <si>
    <r>
      <rPr>
        <sz val="12"/>
        <rFont val="宋体"/>
        <charset val="134"/>
      </rPr>
      <t>粤西水资源管理局综合业务管理系统升级及运营（</t>
    </r>
    <r>
      <rPr>
        <sz val="12"/>
        <rFont val="Times New Roman"/>
        <charset val="134"/>
      </rPr>
      <t>2024</t>
    </r>
    <r>
      <rPr>
        <sz val="12"/>
        <rFont val="宋体"/>
        <charset val="134"/>
      </rPr>
      <t>年）项目</t>
    </r>
  </si>
  <si>
    <t>1.初步完成粤西水资源管理局综合业务管理系统的流域防洪以及水资源管理模块省级改造；
2.初步构建降雨预报、径流预报模型。</t>
  </si>
  <si>
    <t>广东省水政联合执法广州基地建设项目前期工作</t>
  </si>
  <si>
    <t>完成可行性研究、初步设计阶段涉及专题报告、可行性研究报告和初步设计报告编制。</t>
  </si>
  <si>
    <t>省级水利基础性工作经费</t>
  </si>
  <si>
    <t>广东省主要河道设计洪潮水面线拟订</t>
  </si>
  <si>
    <t>1.建立、调试、率定、验证和试算各区域数学模型；分析、研究、复核各区域各水文组合的设计洪潮水面线；
2.开展专题研究，为合理选定数学模型计算的上、下游和内边界条件、复核设计（和现状）水面线提供技术依据和支撑。</t>
  </si>
  <si>
    <t>茅洲河广佛跨界河流及东江三角洲网河区水体污染物输移规律研究</t>
  </si>
  <si>
    <t>完成茅洲河广佛跨界河流及东江三角洲网河区水体污染物输移规律研究技术报告，并通过专家评审。发挥水动力调控在治污中的作用，巩固水污染治理成效。</t>
  </si>
  <si>
    <t>省河道水域岸线保护与利用规划（东江片区）</t>
  </si>
  <si>
    <t>省东江流域管理局</t>
  </si>
  <si>
    <t>完成合同尾款支付；确定岸线管控线及划定岸线功能区，建立科学合理的利用河湖水域岸线机制。</t>
  </si>
  <si>
    <t>省河道水域岸线保护与利用规划（西江片区）</t>
  </si>
  <si>
    <t>完成广东省河道水域岸线保护与利用规划西江流域河道岸线测量与规划报告及合同结算验收。确定岸线管控线及划定岸线功能区，建立科学合理的利用河湖水域岸线机制。</t>
  </si>
  <si>
    <r>
      <rPr>
        <sz val="12"/>
        <rFont val="宋体"/>
        <charset val="134"/>
      </rPr>
      <t>（</t>
    </r>
    <r>
      <rPr>
        <sz val="12"/>
        <rFont val="Times New Roman"/>
        <charset val="134"/>
      </rPr>
      <t>5</t>
    </r>
    <r>
      <rPr>
        <sz val="12"/>
        <rFont val="宋体"/>
        <charset val="134"/>
      </rPr>
      <t>）</t>
    </r>
  </si>
  <si>
    <t>省河道水域岸线保护与利用规划（韩江片区）</t>
  </si>
  <si>
    <t>广东省主要河道水域岸线保护与利用规划报告（韩江片区）通过技术审查，确定岸线管控线及划定岸线功能区，建立科学合理的利用河湖水域岸线机制。</t>
  </si>
  <si>
    <r>
      <rPr>
        <sz val="12"/>
        <rFont val="宋体"/>
        <charset val="134"/>
      </rPr>
      <t>（</t>
    </r>
    <r>
      <rPr>
        <sz val="12"/>
        <rFont val="Times New Roman"/>
        <charset val="134"/>
      </rPr>
      <t>6</t>
    </r>
    <r>
      <rPr>
        <sz val="12"/>
        <rFont val="宋体"/>
        <charset val="134"/>
      </rPr>
      <t>）</t>
    </r>
  </si>
  <si>
    <t>广东省防洪规划修编</t>
  </si>
  <si>
    <t>所提交技术论证成果可支撑我厅完成《广东省防洪规划修编》（送审稿）。</t>
  </si>
  <si>
    <r>
      <rPr>
        <sz val="12"/>
        <rFont val="宋体"/>
        <charset val="134"/>
      </rPr>
      <t>（</t>
    </r>
    <r>
      <rPr>
        <sz val="12"/>
        <rFont val="Times New Roman"/>
        <charset val="134"/>
      </rPr>
      <t>7</t>
    </r>
    <r>
      <rPr>
        <sz val="12"/>
        <rFont val="宋体"/>
        <charset val="134"/>
      </rPr>
      <t>）</t>
    </r>
  </si>
  <si>
    <t>广东省农田灌溉发展规划研究</t>
  </si>
  <si>
    <t>按照全国农田灌溉发展规划的技术要求，完成《广东省农田灌溉发展规划有关技术成果报告》及附图附表、全省农田灌溉面积矢量数据图。</t>
  </si>
  <si>
    <r>
      <rPr>
        <sz val="12"/>
        <rFont val="宋体"/>
        <charset val="134"/>
      </rPr>
      <t>（</t>
    </r>
    <r>
      <rPr>
        <sz val="12"/>
        <rFont val="Times New Roman"/>
        <charset val="134"/>
      </rPr>
      <t>8</t>
    </r>
    <r>
      <rPr>
        <sz val="12"/>
        <rFont val="宋体"/>
        <charset val="134"/>
      </rPr>
      <t>）</t>
    </r>
  </si>
  <si>
    <t>北江大堤加固达标工程项目用地报批</t>
  </si>
  <si>
    <t>完成项目技术服务单位公开招标，完成工作大纲编制，开展北江大堤加固达标工程项目用地报批工作。</t>
  </si>
  <si>
    <r>
      <rPr>
        <sz val="12"/>
        <rFont val="宋体"/>
        <charset val="134"/>
      </rPr>
      <t>（</t>
    </r>
    <r>
      <rPr>
        <sz val="12"/>
        <rFont val="Times New Roman"/>
        <charset val="134"/>
      </rPr>
      <t>9</t>
    </r>
    <r>
      <rPr>
        <sz val="12"/>
        <rFont val="宋体"/>
        <charset val="134"/>
      </rPr>
      <t>）</t>
    </r>
  </si>
  <si>
    <t>广东省中小河流治理总体方案</t>
  </si>
  <si>
    <t>完成广东省中小河流治理总体方案编制</t>
  </si>
  <si>
    <r>
      <rPr>
        <sz val="12"/>
        <rFont val="宋体"/>
        <charset val="134"/>
      </rPr>
      <t>（</t>
    </r>
    <r>
      <rPr>
        <sz val="12"/>
        <rFont val="Times New Roman"/>
        <charset val="134"/>
      </rPr>
      <t>1</t>
    </r>
    <r>
      <rPr>
        <sz val="12"/>
        <rFont val="宋体"/>
        <charset val="134"/>
      </rPr>
      <t>0）</t>
    </r>
  </si>
  <si>
    <t>广东省水资源保护规划</t>
  </si>
  <si>
    <t>通过基础资料收集和现场调研，完成我省水资源保护的现状评价，研究提出全省水资源保护重点任务、措施和保护目标，提交广东省水资源保护规划技术报告初步成果。</t>
  </si>
  <si>
    <r>
      <rPr>
        <sz val="12"/>
        <rFont val="宋体"/>
        <charset val="134"/>
      </rPr>
      <t>（</t>
    </r>
    <r>
      <rPr>
        <sz val="12"/>
        <rFont val="Times New Roman"/>
        <charset val="134"/>
      </rPr>
      <t>1</t>
    </r>
    <r>
      <rPr>
        <sz val="12"/>
        <rFont val="宋体"/>
        <charset val="134"/>
      </rPr>
      <t>1）</t>
    </r>
  </si>
  <si>
    <t>广东省地下水保护与利用规划修编</t>
  </si>
  <si>
    <t>完成基础资料收集，开展现场调研，梳理全省地下水资源和开发利用现状，提出我省地下水保护与利用的重点任务与目标，提交广东省地下水保护利用规划技术报告初步成果。</t>
  </si>
  <si>
    <r>
      <rPr>
        <sz val="12"/>
        <rFont val="宋体"/>
        <charset val="134"/>
      </rPr>
      <t>（</t>
    </r>
    <r>
      <rPr>
        <sz val="12"/>
        <rFont val="Times New Roman"/>
        <charset val="134"/>
      </rPr>
      <t>1</t>
    </r>
    <r>
      <rPr>
        <sz val="12"/>
        <rFont val="宋体"/>
        <charset val="134"/>
      </rPr>
      <t>2）</t>
    </r>
  </si>
  <si>
    <t>广东省已建水利水电工程生态流量核定与保障先行先试</t>
  </si>
  <si>
    <t>完成广东省已建水利水电工程生态流量核定与保障先行先试工作报告（鉴江、榕江、潭江），并通过专家评审。为全面推进已建水利水电工程生态流量管理工作提供支撑和保障，推动河湖生态环境加快复苏。</t>
  </si>
  <si>
    <r>
      <rPr>
        <sz val="12"/>
        <rFont val="宋体"/>
        <charset val="134"/>
      </rPr>
      <t>（</t>
    </r>
    <r>
      <rPr>
        <sz val="12"/>
        <rFont val="Times New Roman"/>
        <charset val="134"/>
      </rPr>
      <t>1</t>
    </r>
    <r>
      <rPr>
        <sz val="12"/>
        <rFont val="宋体"/>
        <charset val="134"/>
      </rPr>
      <t>3）</t>
    </r>
  </si>
  <si>
    <t>广东省东江流域水量分配方案基础研究</t>
  </si>
  <si>
    <t>完成广东省东江流域水量分配方案基础研究初步成果。</t>
  </si>
  <si>
    <r>
      <rPr>
        <sz val="12"/>
        <rFont val="宋体"/>
        <charset val="134"/>
      </rPr>
      <t>（</t>
    </r>
    <r>
      <rPr>
        <sz val="12"/>
        <rFont val="Times New Roman"/>
        <charset val="134"/>
      </rPr>
      <t>1</t>
    </r>
    <r>
      <rPr>
        <sz val="12"/>
        <rFont val="宋体"/>
        <charset val="134"/>
      </rPr>
      <t>4）</t>
    </r>
  </si>
  <si>
    <t>农村供水保障能力建设</t>
  </si>
  <si>
    <t>完成《广东省农村供水工程管理规程》及《广东省农村供水高质量发展规划（2024-2026年）》编制。</t>
  </si>
  <si>
    <r>
      <rPr>
        <sz val="12"/>
        <rFont val="宋体"/>
        <charset val="134"/>
      </rPr>
      <t>（</t>
    </r>
    <r>
      <rPr>
        <sz val="12"/>
        <rFont val="Times New Roman"/>
        <charset val="134"/>
      </rPr>
      <t>1</t>
    </r>
    <r>
      <rPr>
        <sz val="12"/>
        <rFont val="宋体"/>
        <charset val="134"/>
      </rPr>
      <t>5）</t>
    </r>
  </si>
  <si>
    <t>飞来峡水库库区临时淹没补偿试点</t>
  </si>
  <si>
    <t>1、完成飞来峡水库设计征地线至设计洪水位防洪库容调度运用可能淹没实物指标、淹没影响人口、经济损失的调查核准工作（调查项目细化到1米等高线控制范围）；
2、完成库区地质灾害情况调查；
3、建立一套临时淹没实物指标台账。</t>
  </si>
  <si>
    <r>
      <rPr>
        <sz val="12"/>
        <rFont val="宋体"/>
        <charset val="134"/>
      </rPr>
      <t>（</t>
    </r>
    <r>
      <rPr>
        <sz val="12"/>
        <rFont val="Times New Roman"/>
        <charset val="134"/>
      </rPr>
      <t>1</t>
    </r>
    <r>
      <rPr>
        <sz val="12"/>
        <rFont val="宋体"/>
        <charset val="134"/>
      </rPr>
      <t>6）</t>
    </r>
  </si>
  <si>
    <r>
      <rPr>
        <sz val="12"/>
        <rFont val="宋体"/>
        <charset val="134"/>
      </rPr>
      <t>小流域划分和《广东省生态清洁小流域实施方案（</t>
    </r>
    <r>
      <rPr>
        <sz val="12"/>
        <rFont val="Times New Roman"/>
        <charset val="134"/>
      </rPr>
      <t>2024-2030</t>
    </r>
    <r>
      <rPr>
        <sz val="12"/>
        <rFont val="宋体"/>
        <charset val="134"/>
      </rPr>
      <t>年）》编制</t>
    </r>
  </si>
  <si>
    <t>已完成小流域划分，印发《广东省生态清洁小流域实施方案（2024-2030年）》</t>
  </si>
  <si>
    <r>
      <rPr>
        <sz val="12"/>
        <rFont val="宋体"/>
        <charset val="134"/>
      </rPr>
      <t>（</t>
    </r>
    <r>
      <rPr>
        <sz val="12"/>
        <rFont val="Times New Roman"/>
        <charset val="134"/>
      </rPr>
      <t>1</t>
    </r>
    <r>
      <rPr>
        <sz val="12"/>
        <rFont val="宋体"/>
        <charset val="134"/>
      </rPr>
      <t>7）</t>
    </r>
  </si>
  <si>
    <t>韩江粤东灌区标准化管理创建（韩江局牵头部分）</t>
  </si>
  <si>
    <t>1.完成项目采购并实施完成现场调研、管理体制机制问题整改台账等。
2.对照标准编制标准化达标灌区的自评报告、佐证材料汇编等申报材料初步成果。</t>
  </si>
  <si>
    <r>
      <rPr>
        <sz val="12"/>
        <rFont val="宋体"/>
        <charset val="134"/>
      </rPr>
      <t>（</t>
    </r>
    <r>
      <rPr>
        <sz val="12"/>
        <rFont val="Times New Roman"/>
        <charset val="134"/>
      </rPr>
      <t>1</t>
    </r>
    <r>
      <rPr>
        <sz val="12"/>
        <rFont val="宋体"/>
        <charset val="134"/>
      </rPr>
      <t>8）</t>
    </r>
  </si>
  <si>
    <t>雷州半岛水乡建设规划编制技术服务</t>
  </si>
  <si>
    <t>开展绿美雷州半岛水美乡村规划编制工作，形成初稿。</t>
  </si>
  <si>
    <t>省级水利科技创新资金</t>
  </si>
  <si>
    <t>水资源安全保障关键技术研究</t>
  </si>
  <si>
    <r>
      <rPr>
        <sz val="12"/>
        <rFont val="宋体"/>
        <charset val="134"/>
      </rPr>
      <t>构建北江流域</t>
    </r>
    <r>
      <rPr>
        <sz val="12"/>
        <rFont val="Times New Roman"/>
        <charset val="0"/>
      </rPr>
      <t>“</t>
    </r>
    <r>
      <rPr>
        <sz val="12"/>
        <rFont val="宋体"/>
        <charset val="134"/>
      </rPr>
      <t>水动力</t>
    </r>
    <r>
      <rPr>
        <sz val="12"/>
        <rFont val="Times New Roman"/>
        <charset val="0"/>
      </rPr>
      <t>-</t>
    </r>
    <r>
      <rPr>
        <sz val="12"/>
        <rFont val="宋体"/>
        <charset val="134"/>
      </rPr>
      <t>水质</t>
    </r>
    <r>
      <rPr>
        <sz val="12"/>
        <rFont val="Times New Roman"/>
        <charset val="0"/>
      </rPr>
      <t>-</t>
    </r>
    <r>
      <rPr>
        <sz val="12"/>
        <rFont val="宋体"/>
        <charset val="134"/>
      </rPr>
      <t>水生态</t>
    </r>
    <r>
      <rPr>
        <sz val="12"/>
        <rFont val="Times New Roman"/>
        <charset val="0"/>
      </rPr>
      <t>”</t>
    </r>
    <r>
      <rPr>
        <sz val="12"/>
        <rFont val="宋体"/>
        <charset val="134"/>
      </rPr>
      <t>相耦合的数学模型关键技术探究</t>
    </r>
  </si>
  <si>
    <r>
      <rPr>
        <sz val="12"/>
        <rFont val="Times New Roman"/>
        <charset val="134"/>
      </rPr>
      <t xml:space="preserve"> </t>
    </r>
    <r>
      <rPr>
        <sz val="12"/>
        <rFont val="宋体"/>
        <charset val="134"/>
      </rPr>
      <t>构建</t>
    </r>
    <r>
      <rPr>
        <sz val="12"/>
        <rFont val="Times New Roman"/>
        <charset val="134"/>
      </rPr>
      <t>1</t>
    </r>
    <r>
      <rPr>
        <sz val="12"/>
        <rFont val="宋体"/>
        <charset val="134"/>
      </rPr>
      <t>套高精度</t>
    </r>
    <r>
      <rPr>
        <sz val="12"/>
        <rFont val="Times New Roman"/>
        <charset val="134"/>
      </rPr>
      <t>EFDC</t>
    </r>
    <r>
      <rPr>
        <sz val="12"/>
        <rFont val="宋体"/>
        <charset val="134"/>
      </rPr>
      <t>水动力模型及相应水质模型和</t>
    </r>
    <r>
      <rPr>
        <sz val="12"/>
        <rFont val="Times New Roman"/>
        <charset val="134"/>
      </rPr>
      <t>1</t>
    </r>
    <r>
      <rPr>
        <sz val="12"/>
        <rFont val="宋体"/>
        <charset val="134"/>
      </rPr>
      <t>套北江干流生态需水量多目标评价模型。成果将用于支撑正在部署开展的</t>
    </r>
    <r>
      <rPr>
        <sz val="12"/>
        <rFont val="Times New Roman"/>
        <charset val="134"/>
      </rPr>
      <t>“</t>
    </r>
    <r>
      <rPr>
        <sz val="12"/>
        <rFont val="宋体"/>
        <charset val="134"/>
      </rPr>
      <t>河湖健康监测评价与管理保护综合项目（</t>
    </r>
    <r>
      <rPr>
        <sz val="12"/>
        <rFont val="Times New Roman"/>
        <charset val="134"/>
      </rPr>
      <t>2023-2025</t>
    </r>
    <r>
      <rPr>
        <sz val="12"/>
        <rFont val="宋体"/>
        <charset val="134"/>
      </rPr>
      <t>年）</t>
    </r>
    <r>
      <rPr>
        <sz val="12"/>
        <rFont val="Times New Roman"/>
        <charset val="134"/>
      </rPr>
      <t>”</t>
    </r>
    <r>
      <rPr>
        <sz val="12"/>
        <rFont val="宋体"/>
        <charset val="134"/>
      </rPr>
      <t>北江流域健康监测等工作中，在北江智慧水利建设中提供模型预测。</t>
    </r>
  </si>
  <si>
    <t>鹤地水库蓝藻水华应急处置装备研发与应用研究</t>
  </si>
  <si>
    <r>
      <rPr>
        <sz val="12"/>
        <rFont val="Times New Roman"/>
        <charset val="134"/>
      </rPr>
      <t>1.</t>
    </r>
    <r>
      <rPr>
        <sz val="12"/>
        <rFont val="宋体"/>
        <charset val="134"/>
      </rPr>
      <t>构建蓝藻水华预警模型，为实现鹤地水库蓝藻水华预警预报提供技术支撑；</t>
    </r>
    <r>
      <rPr>
        <sz val="12"/>
        <rFont val="Times New Roman"/>
        <charset val="134"/>
      </rPr>
      <t xml:space="preserve">
2.</t>
    </r>
    <r>
      <rPr>
        <sz val="12"/>
        <rFont val="宋体"/>
        <charset val="134"/>
      </rPr>
      <t>完成拟柱孢藻耐压试验研究工作，</t>
    </r>
    <r>
      <rPr>
        <sz val="12"/>
        <rFont val="Times New Roman"/>
        <charset val="134"/>
      </rPr>
      <t xml:space="preserve"> </t>
    </r>
    <r>
      <rPr>
        <sz val="12"/>
        <rFont val="宋体"/>
        <charset val="134"/>
      </rPr>
      <t>开展蓝藻水华应急处置设备研发工作；</t>
    </r>
    <r>
      <rPr>
        <sz val="12"/>
        <rFont val="Times New Roman"/>
        <charset val="134"/>
      </rPr>
      <t xml:space="preserve">
3.</t>
    </r>
    <r>
      <rPr>
        <sz val="12"/>
        <rFont val="宋体"/>
        <charset val="134"/>
      </rPr>
      <t>研发蓝藻水华应急处置技术，阶段成果可支撑环北工程重要节点水库工程蓝藻水华问题应急防治工作。</t>
    </r>
  </si>
  <si>
    <t>构建崩岗危害评价指标体系与探索新型崩岗治理模式研究</t>
  </si>
  <si>
    <t>1.研发崩岗无人机监测遥感识别技术，完成1个小流域遥感识别监测及2个崩岗侵蚀过程定量监测；2.构建崩岗侵蚀发生以及危害性评价指标体系，完成1个流域崩岗危险性评价；3.研发新型崩岗治理技术2项，总结广东省新型崩岗治理模式及成效，为广东省崩岗示范镇试点的前期工作提供技术支撑。</t>
  </si>
  <si>
    <t>防洪工程体系建设新材料新技术研究</t>
  </si>
  <si>
    <t>全球气候变化对城市防洪排涝的影响趋势和应对措施研究</t>
  </si>
  <si>
    <r>
      <rPr>
        <sz val="12"/>
        <rFont val="宋体"/>
        <charset val="134"/>
      </rPr>
      <t>研发多</t>
    </r>
    <r>
      <rPr>
        <sz val="12"/>
        <rFont val="Times New Roman"/>
        <charset val="134"/>
      </rPr>
      <t>GPU</t>
    </r>
    <r>
      <rPr>
        <sz val="12"/>
        <rFont val="宋体"/>
        <charset val="134"/>
      </rPr>
      <t>并行的城市暴雨洪涝一二维耦合水动力模型，构建粤港澳大湾区洪涝风险动态评估技术，评估大湾区城市群遭遇典型极端暴雨的洪涝灾害风险。研究成果可为省防洪规划编制与广东智慧水利工程（一期）西枝江流域数字孪生提供技术支撑。</t>
    </r>
  </si>
  <si>
    <t>广东省大中型水库汛期水位动态控制与洪水资源安全利用关键技术研究</t>
  </si>
  <si>
    <r>
      <rPr>
        <sz val="12"/>
        <rFont val="Times New Roman"/>
        <charset val="134"/>
      </rPr>
      <t>1.</t>
    </r>
    <r>
      <rPr>
        <sz val="12"/>
        <rFont val="宋体"/>
        <charset val="134"/>
      </rPr>
      <t>提出广东省进入后汛期的判别标准，建立基于台风预报的降雨影响范围和洪水特征的动态预测模型</t>
    </r>
    <r>
      <rPr>
        <sz val="12"/>
        <rFont val="Times New Roman"/>
        <charset val="134"/>
      </rPr>
      <t xml:space="preserve">
2.</t>
    </r>
    <r>
      <rPr>
        <sz val="12"/>
        <rFont val="宋体"/>
        <charset val="134"/>
      </rPr>
      <t>开展水库汛期水位动态控制关键风险因子辨识与风险效益量化技术研究。</t>
    </r>
    <r>
      <rPr>
        <sz val="12"/>
        <rFont val="Times New Roman"/>
        <charset val="134"/>
      </rPr>
      <t xml:space="preserve">
3.</t>
    </r>
    <r>
      <rPr>
        <sz val="12"/>
        <rFont val="宋体"/>
        <charset val="134"/>
      </rPr>
      <t>研发基于台风信息的水库汛期水位动态控制适应性调控技术，为开展大中型水库汛期水位动态控制提供技术支撑。</t>
    </r>
  </si>
  <si>
    <t>静动力荷载耦合作用下的软基堤坝长期稳定性研究</t>
  </si>
  <si>
    <t>开展汽车动荷载对软基堤坝受力变形及稳定特性的影响研究，实现车辆动荷载耦合周期水位变化作用下的软基堤坝损伤融合诊断，在云浮市蓬远河堤进行示范应用，支撑保障复杂运行条件下城市堤坝的长期稳定</t>
  </si>
  <si>
    <r>
      <rPr>
        <sz val="12"/>
        <rFont val="SimSun"/>
        <charset val="134"/>
      </rPr>
      <t>多尺度纤维增强海水</t>
    </r>
    <r>
      <rPr>
        <sz val="12"/>
        <rFont val="Times New Roman"/>
        <charset val="134"/>
      </rPr>
      <t>-</t>
    </r>
    <r>
      <rPr>
        <sz val="12"/>
        <rFont val="SimSun"/>
        <charset val="134"/>
      </rPr>
      <t>海砂混凝土耐久性能、作用机理与示范应用</t>
    </r>
  </si>
  <si>
    <r>
      <rPr>
        <sz val="12"/>
        <rFont val="Times New Roman"/>
        <charset val="134"/>
      </rPr>
      <t>1.</t>
    </r>
    <r>
      <rPr>
        <sz val="12"/>
        <rFont val="宋体"/>
        <charset val="134"/>
      </rPr>
      <t>研发耐久性能优良的新型海水</t>
    </r>
    <r>
      <rPr>
        <sz val="12"/>
        <rFont val="Times New Roman"/>
        <charset val="134"/>
      </rPr>
      <t>-</t>
    </r>
    <r>
      <rPr>
        <sz val="12"/>
        <rFont val="宋体"/>
        <charset val="134"/>
      </rPr>
      <t>海砂混凝土材料，完成</t>
    </r>
    <r>
      <rPr>
        <sz val="12"/>
        <rFont val="Times New Roman"/>
        <charset val="134"/>
      </rPr>
      <t>1</t>
    </r>
    <r>
      <rPr>
        <sz val="12"/>
        <rFont val="宋体"/>
        <charset val="134"/>
      </rPr>
      <t>种多尺度海水海砂混凝土材料研制；</t>
    </r>
    <r>
      <rPr>
        <sz val="12"/>
        <rFont val="Times New Roman"/>
        <charset val="134"/>
      </rPr>
      <t xml:space="preserve">
2.</t>
    </r>
    <r>
      <rPr>
        <sz val="12"/>
        <rFont val="宋体"/>
        <charset val="134"/>
      </rPr>
      <t>开展多尺度纤维增强海水海砂混凝宏细观性能试验，阐明材料的长期性能演化规律与机理；</t>
    </r>
    <r>
      <rPr>
        <sz val="12"/>
        <rFont val="Times New Roman"/>
        <charset val="134"/>
      </rPr>
      <t xml:space="preserve">
</t>
    </r>
    <r>
      <rPr>
        <sz val="12"/>
        <rFont val="宋体"/>
        <charset val="134"/>
      </rPr>
      <t>可用海水代替淡水、海砂代替河砂，缓解河砂偷采带来的水生态破坏，同时降低滨海地区工程建设成本。</t>
    </r>
  </si>
  <si>
    <t>广东省主要河道砂石特性及输移规律研究</t>
  </si>
  <si>
    <r>
      <rPr>
        <sz val="12"/>
        <rFont val="Times New Roman"/>
        <charset val="134"/>
      </rPr>
      <t>1.</t>
    </r>
    <r>
      <rPr>
        <sz val="12"/>
        <rFont val="宋体"/>
        <charset val="134"/>
      </rPr>
      <t>形成</t>
    </r>
    <r>
      <rPr>
        <sz val="12"/>
        <rFont val="Times New Roman"/>
        <charset val="134"/>
      </rPr>
      <t>1</t>
    </r>
    <r>
      <rPr>
        <sz val="12"/>
        <rFont val="宋体"/>
        <charset val="134"/>
      </rPr>
      <t>套广东省主要河道砂石特性初步分选成果；</t>
    </r>
    <r>
      <rPr>
        <sz val="12"/>
        <rFont val="Times New Roman"/>
        <charset val="134"/>
      </rPr>
      <t xml:space="preserve">
2.</t>
    </r>
    <r>
      <rPr>
        <sz val="12"/>
        <rFont val="宋体"/>
        <charset val="134"/>
      </rPr>
      <t>研发</t>
    </r>
    <r>
      <rPr>
        <sz val="12"/>
        <rFont val="Times New Roman"/>
        <charset val="134"/>
      </rPr>
      <t>1</t>
    </r>
    <r>
      <rPr>
        <sz val="12"/>
        <rFont val="宋体"/>
        <charset val="134"/>
      </rPr>
      <t>套适用于广东省主要河道梯级水库群综合拦沙率推算方法；</t>
    </r>
    <r>
      <rPr>
        <sz val="12"/>
        <rFont val="Times New Roman"/>
        <charset val="134"/>
      </rPr>
      <t xml:space="preserve">
3.</t>
    </r>
    <r>
      <rPr>
        <sz val="12"/>
        <rFont val="宋体"/>
        <charset val="134"/>
      </rPr>
      <t>总结广东省主要河道泥沙特性及输移规律，用于支撑采砂规划、计划等编制，以及科学判定采砂与清淤疏浚合理性等有关工作，实现河道采砂的依法、科学、有序管理。</t>
    </r>
  </si>
  <si>
    <t>空天地水一体化智能感知技术在数字孪生流域中的研究与示范应用</t>
  </si>
  <si>
    <t>堤防安全状态快速机动智能监测与诊断装备研发</t>
  </si>
  <si>
    <r>
      <rPr>
        <sz val="12"/>
        <rFont val="Times New Roman"/>
        <charset val="134"/>
      </rPr>
      <t>1.</t>
    </r>
    <r>
      <rPr>
        <sz val="12"/>
        <rFont val="宋体"/>
        <charset val="134"/>
      </rPr>
      <t>完成堤防诊断车载平台上搭载的感知设备选型和编制《堤防隐患诊断车载平台感知装备整合设计说明书》，满足堤身内部质量的探查深度</t>
    </r>
    <r>
      <rPr>
        <sz val="12"/>
        <rFont val="Times New Roman"/>
        <charset val="134"/>
      </rPr>
      <t>≥40m</t>
    </r>
    <r>
      <rPr>
        <sz val="12"/>
        <rFont val="宋体"/>
        <charset val="134"/>
      </rPr>
      <t>，堤防形态的点云坐标扫描误差</t>
    </r>
    <r>
      <rPr>
        <sz val="12"/>
        <rFont val="Times New Roman"/>
        <charset val="134"/>
      </rPr>
      <t>±5cm@100m</t>
    </r>
    <r>
      <rPr>
        <sz val="12"/>
        <rFont val="宋体"/>
        <charset val="134"/>
      </rPr>
      <t>；</t>
    </r>
    <r>
      <rPr>
        <sz val="12"/>
        <rFont val="Times New Roman"/>
        <charset val="134"/>
      </rPr>
      <t xml:space="preserve">
2.</t>
    </r>
    <r>
      <rPr>
        <sz val="12"/>
        <rFont val="宋体"/>
        <charset val="134"/>
      </rPr>
      <t>研制一套堤防渗流场实时监测与智能预警监测设备，样机成型，阶段性成果应用于广东省典型小型水库监测能力提升工程；</t>
    </r>
  </si>
  <si>
    <t>通导遥一体化卫星在数字孪生流域中的研究与示范应用</t>
  </si>
  <si>
    <t>1.研发基于通导遥一体化卫星的空天地协同智能广域地形建模技术，实现不同类型（卫星、无人机点云）、不同精度的空天数据的智能处理；
2.研发基于通导遥一体化卫星的水位与大坝位移监测技术，实现水平精度≤10mm，垂直精度≤30mm的精度要求，为试点水库水位与位移安全监测的示范应用提供技术支撑。</t>
  </si>
  <si>
    <t>水利工程白蚁防治</t>
  </si>
  <si>
    <t>潮南区秋风岭水库主坝西段白蚁防治</t>
  </si>
  <si>
    <t>潮南区水务局</t>
  </si>
  <si>
    <t>完成潮南区秋风岭水库主坝西段白蚁防治，保障水利工程防洪安全和下游人民生命和财产安全。</t>
  </si>
  <si>
    <t>惠城区角洞水库白蚁防治</t>
  </si>
  <si>
    <t>惠城区水务局</t>
  </si>
  <si>
    <t>完成惠城区角洞水库白蚁防治，保障水利工程防洪安全和下游人民生命和财产安全。</t>
  </si>
  <si>
    <t>龙门县县城河堤白蚁防治</t>
  </si>
  <si>
    <t>龙门县水务局</t>
  </si>
  <si>
    <t>完成龙门县县城河堤白蚁防治，保障水利工程防洪安全和下游人民生命和财产安全。</t>
  </si>
  <si>
    <t>台山市岐山水库主坝白蚁防治</t>
  </si>
  <si>
    <t>台山市水利局</t>
  </si>
  <si>
    <t>完成台山市岐山水库主坝白蚁防治，保障水利工程防洪安全和下游人民生命和财产安全。</t>
  </si>
  <si>
    <r>
      <rPr>
        <sz val="12"/>
        <rFont val="宋体"/>
        <charset val="134"/>
      </rPr>
      <t>台山市陈坑水库主坝、</t>
    </r>
    <r>
      <rPr>
        <sz val="12"/>
        <rFont val="Times New Roman"/>
        <charset val="0"/>
      </rPr>
      <t>1#</t>
    </r>
    <r>
      <rPr>
        <sz val="12"/>
        <rFont val="宋体"/>
        <charset val="134"/>
      </rPr>
      <t>副坝白蚁防治</t>
    </r>
    <r>
      <rPr>
        <sz val="12"/>
        <rFont val="Times New Roman"/>
        <charset val="0"/>
      </rPr>
      <t xml:space="preserve"> </t>
    </r>
  </si>
  <si>
    <t>完成台山市陈坑水库主坝、1#副坝白蚁防治 ，保障水利工程防洪安全和下游人民生命和财产安全。</t>
  </si>
  <si>
    <t>开平市立新水库白蚁防治</t>
  </si>
  <si>
    <t>开平市水利局</t>
  </si>
  <si>
    <t>完成开平市立新水库白蚁防治，保障水利工程防洪安全和下游人民生命和财产安全。</t>
  </si>
  <si>
    <r>
      <rPr>
        <sz val="12"/>
        <rFont val="宋体"/>
        <charset val="134"/>
      </rPr>
      <t>开平市长沙街道楼冈大堤桩号</t>
    </r>
    <r>
      <rPr>
        <sz val="12"/>
        <rFont val="Times New Roman"/>
        <charset val="134"/>
      </rPr>
      <t>0+000-3+000</t>
    </r>
    <r>
      <rPr>
        <sz val="12"/>
        <rFont val="宋体"/>
        <charset val="134"/>
      </rPr>
      <t>白蚁防治</t>
    </r>
  </si>
  <si>
    <t>完成长沙街道楼冈大堤桩号0+000-3+000白蚁防治，保障水利工程防洪安全和下游人民生命和财产安全。</t>
  </si>
  <si>
    <t>恩平市凤子山水库（锦江灌区）白蚁防治</t>
  </si>
  <si>
    <t>恩平市水利局</t>
  </si>
  <si>
    <t>完成恩平市凤子山水库（锦江灌区）白蚁防治，保障水利工程防洪安全和下游人民生命和财产安全。</t>
  </si>
  <si>
    <t>阳东区上水水库堤坝白蚁防治</t>
  </si>
  <si>
    <t>阳东区水务局</t>
  </si>
  <si>
    <t>完成阳东区上水水库堤坝白蚁防治，保障水利工程防洪安全和下游人民生命和财产安全。</t>
  </si>
  <si>
    <r>
      <rPr>
        <sz val="12"/>
        <rFont val="宋体"/>
        <charset val="134"/>
      </rPr>
      <t>（</t>
    </r>
    <r>
      <rPr>
        <sz val="12"/>
        <rFont val="Times New Roman"/>
        <charset val="134"/>
      </rPr>
      <t>10</t>
    </r>
    <r>
      <rPr>
        <sz val="12"/>
        <rFont val="宋体"/>
        <charset val="134"/>
      </rPr>
      <t>）</t>
    </r>
  </si>
  <si>
    <t>阳东区马岗水库主坝白蚁防治</t>
  </si>
  <si>
    <t>完成阳东区马岗水库主坝白蚁防治，保障水利工程防洪安全和下游人民生命和财产安全。</t>
  </si>
  <si>
    <r>
      <rPr>
        <sz val="12"/>
        <rFont val="宋体"/>
        <charset val="134"/>
      </rPr>
      <t>（</t>
    </r>
    <r>
      <rPr>
        <sz val="12"/>
        <rFont val="Times New Roman"/>
        <charset val="134"/>
      </rPr>
      <t>11</t>
    </r>
    <r>
      <rPr>
        <sz val="12"/>
        <rFont val="宋体"/>
        <charset val="134"/>
      </rPr>
      <t>）</t>
    </r>
  </si>
  <si>
    <r>
      <rPr>
        <sz val="12"/>
        <rFont val="宋体"/>
        <charset val="134"/>
      </rPr>
      <t>阳西县边海联围桩号</t>
    </r>
    <r>
      <rPr>
        <sz val="12"/>
        <rFont val="Times New Roman"/>
        <charset val="134"/>
      </rPr>
      <t>0+000-3+700</t>
    </r>
    <r>
      <rPr>
        <sz val="12"/>
        <rFont val="宋体"/>
        <charset val="134"/>
      </rPr>
      <t>白蚁防治</t>
    </r>
  </si>
  <si>
    <t>阳西县水务局</t>
  </si>
  <si>
    <t>完成阳西县边海联围桩号0+000-3+700白蚁防治，保障水利工程防洪安全和下游人民生命和财产安全。</t>
  </si>
  <si>
    <r>
      <rPr>
        <sz val="12"/>
        <rFont val="宋体"/>
        <charset val="134"/>
      </rPr>
      <t>（</t>
    </r>
    <r>
      <rPr>
        <sz val="12"/>
        <rFont val="Times New Roman"/>
        <charset val="134"/>
      </rPr>
      <t>12</t>
    </r>
    <r>
      <rPr>
        <sz val="12"/>
        <rFont val="宋体"/>
        <charset val="134"/>
      </rPr>
      <t>）</t>
    </r>
  </si>
  <si>
    <t>海陵区新盐联围白蚁防治</t>
  </si>
  <si>
    <t>海陵区水务局</t>
  </si>
  <si>
    <t>完成海陵区新盐联围白蚁防治，保障水利工程防洪安全和下游人民生命和财产安全。</t>
  </si>
  <si>
    <r>
      <rPr>
        <sz val="12"/>
        <rFont val="宋体"/>
        <charset val="134"/>
      </rPr>
      <t>（</t>
    </r>
    <r>
      <rPr>
        <sz val="12"/>
        <rFont val="Times New Roman"/>
        <charset val="134"/>
      </rPr>
      <t>13</t>
    </r>
    <r>
      <rPr>
        <sz val="12"/>
        <rFont val="宋体"/>
        <charset val="134"/>
      </rPr>
      <t>）</t>
    </r>
  </si>
  <si>
    <r>
      <rPr>
        <sz val="12"/>
        <rFont val="宋体"/>
        <charset val="134"/>
      </rPr>
      <t>湛江市雷州青年运河东海河</t>
    </r>
    <r>
      <rPr>
        <sz val="12"/>
        <rFont val="Times New Roman"/>
        <charset val="134"/>
      </rPr>
      <t>K18+000-K19+050</t>
    </r>
    <r>
      <rPr>
        <sz val="12"/>
        <rFont val="宋体"/>
        <charset val="134"/>
      </rPr>
      <t>段白蚁防治</t>
    </r>
  </si>
  <si>
    <t>湛江市雷州青年运河管理局</t>
  </si>
  <si>
    <t>完成湛江市雷州青年运河东海河K18+000-K19+050段白蚁防治，保障水利工程防洪安全和下游人民生命和财产安全。</t>
  </si>
  <si>
    <r>
      <rPr>
        <sz val="12"/>
        <rFont val="宋体"/>
        <charset val="134"/>
      </rPr>
      <t>（</t>
    </r>
    <r>
      <rPr>
        <sz val="12"/>
        <rFont val="Times New Roman"/>
        <charset val="134"/>
      </rPr>
      <t>14</t>
    </r>
    <r>
      <rPr>
        <sz val="12"/>
        <rFont val="宋体"/>
        <charset val="134"/>
      </rPr>
      <t>）</t>
    </r>
  </si>
  <si>
    <t>茂名市高州水库灌区世华支渠白蚁防治</t>
  </si>
  <si>
    <t>茂名市水务局</t>
  </si>
  <si>
    <t>完成茂名市高州水库灌区世华支渠白蚁防治，保障水利工程防洪安全和下游人民生命和财产安全。</t>
  </si>
  <si>
    <r>
      <rPr>
        <sz val="12"/>
        <rFont val="宋体"/>
        <charset val="134"/>
      </rPr>
      <t>（</t>
    </r>
    <r>
      <rPr>
        <sz val="12"/>
        <rFont val="Times New Roman"/>
        <charset val="134"/>
      </rPr>
      <t>15</t>
    </r>
    <r>
      <rPr>
        <sz val="12"/>
        <rFont val="宋体"/>
        <charset val="134"/>
      </rPr>
      <t>）</t>
    </r>
  </si>
  <si>
    <t>茂南区青年湖水库白蚁防治</t>
  </si>
  <si>
    <t>茂南区水务局</t>
  </si>
  <si>
    <t>完成茂南区青年湖水库白蚁防治，保障水利工程防洪安全和下游人民生命和财产安全。</t>
  </si>
  <si>
    <r>
      <rPr>
        <sz val="12"/>
        <rFont val="宋体"/>
        <charset val="134"/>
      </rPr>
      <t>（</t>
    </r>
    <r>
      <rPr>
        <sz val="12"/>
        <rFont val="Times New Roman"/>
        <charset val="134"/>
      </rPr>
      <t>16</t>
    </r>
    <r>
      <rPr>
        <sz val="12"/>
        <rFont val="宋体"/>
        <charset val="134"/>
      </rPr>
      <t>）</t>
    </r>
  </si>
  <si>
    <t>清城区清东围支堤（大燕河堤）佛祖至车头段白蚁防治</t>
  </si>
  <si>
    <t>清城区水利局</t>
  </si>
  <si>
    <t>完成清城区清东围支堤（大燕河堤）佛祖至车头段白蚁防治，保障水利工程防洪安全和下游人民生命和财产安全。</t>
  </si>
  <si>
    <r>
      <rPr>
        <sz val="12"/>
        <rFont val="宋体"/>
        <charset val="134"/>
      </rPr>
      <t>（</t>
    </r>
    <r>
      <rPr>
        <sz val="12"/>
        <rFont val="Times New Roman"/>
        <charset val="134"/>
      </rPr>
      <t>17</t>
    </r>
    <r>
      <rPr>
        <sz val="12"/>
        <rFont val="宋体"/>
        <charset val="134"/>
      </rPr>
      <t>）</t>
    </r>
  </si>
  <si>
    <t>清新区清西围太平镇段堤防白蚁防治</t>
  </si>
  <si>
    <t>清新区水利局</t>
  </si>
  <si>
    <t>完成清新区清西围太平镇段堤防白蚁防治，保障水利工程防洪安全和下游人民生命和财产安全。</t>
  </si>
  <si>
    <r>
      <rPr>
        <sz val="12"/>
        <rFont val="宋体"/>
        <charset val="134"/>
      </rPr>
      <t>（</t>
    </r>
    <r>
      <rPr>
        <sz val="12"/>
        <rFont val="Times New Roman"/>
        <charset val="134"/>
      </rPr>
      <t>18</t>
    </r>
    <r>
      <rPr>
        <sz val="12"/>
        <rFont val="宋体"/>
        <charset val="134"/>
      </rPr>
      <t>）</t>
    </r>
  </si>
  <si>
    <t>阳山县茶坑水库白蚁防治</t>
  </si>
  <si>
    <t>阳山县水利局</t>
  </si>
  <si>
    <t>完成阳山县茶坑水库白蚁防治，保障水利工程防洪安全和下游人民生命和财产安全。</t>
  </si>
  <si>
    <r>
      <rPr>
        <sz val="12"/>
        <rFont val="宋体"/>
        <charset val="134"/>
      </rPr>
      <t>（</t>
    </r>
    <r>
      <rPr>
        <sz val="12"/>
        <rFont val="Times New Roman"/>
        <charset val="134"/>
      </rPr>
      <t>19</t>
    </r>
    <r>
      <rPr>
        <sz val="12"/>
        <rFont val="宋体"/>
        <charset val="134"/>
      </rPr>
      <t>）</t>
    </r>
  </si>
  <si>
    <t>潮州市韩江北堤城堤白蚁防治</t>
  </si>
  <si>
    <t>潮州市水务局</t>
  </si>
  <si>
    <t>完成潮州市韩江北堤城堤白蚁防治，保障水利工程防洪安全和下游人民生命和财产安全。</t>
  </si>
  <si>
    <r>
      <rPr>
        <sz val="12"/>
        <rFont val="宋体"/>
        <charset val="134"/>
      </rPr>
      <t>（</t>
    </r>
    <r>
      <rPr>
        <sz val="12"/>
        <rFont val="Times New Roman"/>
        <charset val="134"/>
      </rPr>
      <t>20</t>
    </r>
    <r>
      <rPr>
        <sz val="12"/>
        <rFont val="宋体"/>
        <charset val="134"/>
      </rPr>
      <t>）</t>
    </r>
  </si>
  <si>
    <t>高要区金龙低库白蚁防治</t>
  </si>
  <si>
    <t>高要区水务局</t>
  </si>
  <si>
    <t>完成高要区金龙低库白蚁防治，保障水利工程防洪安全和下游人民生命和财产安全。</t>
  </si>
  <si>
    <r>
      <rPr>
        <sz val="12"/>
        <rFont val="宋体"/>
        <charset val="134"/>
      </rPr>
      <t>（</t>
    </r>
    <r>
      <rPr>
        <sz val="12"/>
        <rFont val="Times New Roman"/>
        <charset val="134"/>
      </rPr>
      <t>21</t>
    </r>
    <r>
      <rPr>
        <sz val="12"/>
        <rFont val="宋体"/>
        <charset val="134"/>
      </rPr>
      <t>）</t>
    </r>
  </si>
  <si>
    <r>
      <rPr>
        <sz val="12"/>
        <rFont val="宋体"/>
        <charset val="134"/>
      </rPr>
      <t>乳源县引杨灌区主干渠水利工程</t>
    </r>
    <r>
      <rPr>
        <sz val="12"/>
        <rFont val="Times New Roman"/>
        <charset val="134"/>
      </rPr>
      <t>B0+000-B3+600</t>
    </r>
    <r>
      <rPr>
        <sz val="12"/>
        <rFont val="宋体"/>
        <charset val="134"/>
      </rPr>
      <t>段白蚁防治</t>
    </r>
  </si>
  <si>
    <t>乳源县水务局</t>
  </si>
  <si>
    <t>完成乳源县引杨灌区主干渠水利工程B0+000-B3+600段白蚁防治，保障水利工程防洪安全和下游人民生命和财产安全。</t>
  </si>
  <si>
    <r>
      <rPr>
        <sz val="12"/>
        <rFont val="宋体"/>
        <charset val="134"/>
      </rPr>
      <t>（</t>
    </r>
    <r>
      <rPr>
        <sz val="12"/>
        <rFont val="Times New Roman"/>
        <charset val="134"/>
      </rPr>
      <t>22</t>
    </r>
    <r>
      <rPr>
        <sz val="12"/>
        <rFont val="宋体"/>
        <charset val="134"/>
      </rPr>
      <t>）</t>
    </r>
  </si>
  <si>
    <r>
      <rPr>
        <sz val="12"/>
        <rFont val="宋体"/>
        <charset val="134"/>
      </rPr>
      <t>丰顺县城区防洪堤（修试大道全段</t>
    </r>
    <r>
      <rPr>
        <sz val="12"/>
        <rFont val="Times New Roman"/>
        <charset val="134"/>
      </rPr>
      <t>3KM</t>
    </r>
    <r>
      <rPr>
        <sz val="12"/>
        <rFont val="宋体"/>
        <charset val="134"/>
      </rPr>
      <t>）白蚁防治</t>
    </r>
  </si>
  <si>
    <t>丰顺县水务局</t>
  </si>
  <si>
    <t>完成丰顺县城区防洪堤（修试大道全段3KM）白蚁防治，保障水利工程防洪安全和下游人民生命和财产安全。</t>
  </si>
  <si>
    <r>
      <rPr>
        <sz val="12"/>
        <rFont val="宋体"/>
        <charset val="134"/>
      </rPr>
      <t>（</t>
    </r>
    <r>
      <rPr>
        <sz val="12"/>
        <rFont val="Times New Roman"/>
        <charset val="134"/>
      </rPr>
      <t>23</t>
    </r>
    <r>
      <rPr>
        <sz val="12"/>
        <rFont val="宋体"/>
        <charset val="134"/>
      </rPr>
      <t>）</t>
    </r>
  </si>
  <si>
    <t>五华县县城河堤牛石堤（上段）白蚁防治</t>
  </si>
  <si>
    <t>五华县水务局</t>
  </si>
  <si>
    <t>完成五华县县城河堤牛石堤（上段）白蚁防治，保障水利工程防洪安全和下游人民生命和财产安全。</t>
  </si>
  <si>
    <r>
      <rPr>
        <sz val="12"/>
        <rFont val="宋体"/>
        <charset val="134"/>
      </rPr>
      <t>（</t>
    </r>
    <r>
      <rPr>
        <sz val="12"/>
        <rFont val="Times New Roman"/>
        <charset val="134"/>
      </rPr>
      <t>24</t>
    </r>
    <r>
      <rPr>
        <sz val="12"/>
        <rFont val="宋体"/>
        <charset val="134"/>
      </rPr>
      <t>）</t>
    </r>
  </si>
  <si>
    <t>博罗县稿树下水库白蚁防治</t>
  </si>
  <si>
    <t>博罗县水务局</t>
  </si>
  <si>
    <t>完成博罗县稿树下水库白蚁防治，保障水利工程防洪安全和下游人民生命和财产安全。</t>
  </si>
  <si>
    <r>
      <rPr>
        <sz val="12"/>
        <rFont val="宋体"/>
        <charset val="134"/>
      </rPr>
      <t>（</t>
    </r>
    <r>
      <rPr>
        <sz val="12"/>
        <rFont val="Times New Roman"/>
        <charset val="134"/>
      </rPr>
      <t>25</t>
    </r>
    <r>
      <rPr>
        <sz val="12"/>
        <rFont val="宋体"/>
        <charset val="134"/>
      </rPr>
      <t>）</t>
    </r>
  </si>
  <si>
    <t>海丰县南门水库白蚁防治</t>
  </si>
  <si>
    <t>海丰县水务局</t>
  </si>
  <si>
    <t>完成海丰县南门水库白蚁防治，保障水利工程防洪安全和下游人民生命和财产安全。</t>
  </si>
  <si>
    <r>
      <rPr>
        <sz val="12"/>
        <rFont val="宋体"/>
        <charset val="134"/>
      </rPr>
      <t>（</t>
    </r>
    <r>
      <rPr>
        <sz val="12"/>
        <rFont val="Times New Roman"/>
        <charset val="134"/>
      </rPr>
      <t>26</t>
    </r>
    <r>
      <rPr>
        <sz val="12"/>
        <rFont val="宋体"/>
        <charset val="134"/>
      </rPr>
      <t>）</t>
    </r>
  </si>
  <si>
    <t>海丰县平龙水库白蚁防治</t>
  </si>
  <si>
    <t>完成海丰县平龙水库白蚁防治，保障水利工程防洪安全和下游人民生命和财产安全。</t>
  </si>
  <si>
    <r>
      <rPr>
        <sz val="12"/>
        <rFont val="宋体"/>
        <charset val="134"/>
      </rPr>
      <t>（</t>
    </r>
    <r>
      <rPr>
        <sz val="12"/>
        <rFont val="Times New Roman"/>
        <charset val="134"/>
      </rPr>
      <t>27</t>
    </r>
    <r>
      <rPr>
        <sz val="12"/>
        <rFont val="宋体"/>
        <charset val="134"/>
      </rPr>
      <t>）</t>
    </r>
  </si>
  <si>
    <t>阳春市哈山水库油麻地副坝、七星副坝白蚁防治</t>
  </si>
  <si>
    <t>阳春市水务局</t>
  </si>
  <si>
    <t>完成阳春市哈山水库油麻地副坝、七星副坝白蚁防治，保障水利工程防洪安全和下游人民生命和财产安全。</t>
  </si>
  <si>
    <r>
      <rPr>
        <sz val="12"/>
        <rFont val="宋体"/>
        <charset val="134"/>
      </rPr>
      <t>（</t>
    </r>
    <r>
      <rPr>
        <sz val="12"/>
        <rFont val="Times New Roman"/>
        <charset val="134"/>
      </rPr>
      <t>28</t>
    </r>
    <r>
      <rPr>
        <sz val="12"/>
        <rFont val="宋体"/>
        <charset val="134"/>
      </rPr>
      <t>）</t>
    </r>
  </si>
  <si>
    <t>雷州市恭坑水库白蚁防治</t>
  </si>
  <si>
    <t>完成雷州市恭坑水库白蚁防治，保障水利工程防洪安全和下游人民生命和财产安全。</t>
  </si>
  <si>
    <r>
      <rPr>
        <sz val="12"/>
        <rFont val="宋体"/>
        <charset val="134"/>
      </rPr>
      <t>（</t>
    </r>
    <r>
      <rPr>
        <sz val="12"/>
        <rFont val="Times New Roman"/>
        <charset val="134"/>
      </rPr>
      <t>29</t>
    </r>
    <r>
      <rPr>
        <sz val="12"/>
        <rFont val="宋体"/>
        <charset val="134"/>
      </rPr>
      <t>）</t>
    </r>
  </si>
  <si>
    <t>雷州市土乐水库白蚁防治</t>
  </si>
  <si>
    <t>完成雷州市土乐水库白蚁防治，保障水利工程防洪安全和下游人民生命和财产安全。</t>
  </si>
  <si>
    <r>
      <rPr>
        <sz val="12"/>
        <rFont val="宋体"/>
        <charset val="134"/>
      </rPr>
      <t>（</t>
    </r>
    <r>
      <rPr>
        <sz val="12"/>
        <rFont val="Times New Roman"/>
        <charset val="134"/>
      </rPr>
      <t>30</t>
    </r>
    <r>
      <rPr>
        <sz val="12"/>
        <rFont val="宋体"/>
        <charset val="134"/>
      </rPr>
      <t>）</t>
    </r>
  </si>
  <si>
    <t>连南县城防工程横太支堤及横龙右堤白蚁防治</t>
  </si>
  <si>
    <t>连南县水利局</t>
  </si>
  <si>
    <t>完成连南县城防工程横太支堤及横龙右堤白蚁防治，保障水利工程防洪安全和下游人民生命和财产安全。</t>
  </si>
  <si>
    <r>
      <rPr>
        <sz val="12"/>
        <rFont val="宋体"/>
        <charset val="134"/>
      </rPr>
      <t>（</t>
    </r>
    <r>
      <rPr>
        <sz val="12"/>
        <rFont val="Times New Roman"/>
        <charset val="134"/>
      </rPr>
      <t>31</t>
    </r>
    <r>
      <rPr>
        <sz val="12"/>
        <rFont val="宋体"/>
        <charset val="134"/>
      </rPr>
      <t>）</t>
    </r>
  </si>
  <si>
    <t>广宁县大信围白蚁防治</t>
  </si>
  <si>
    <t>完成广宁县大信围白蚁防治，保障水利工程防洪安全和下游人民生命和财产安全。</t>
  </si>
  <si>
    <r>
      <rPr>
        <sz val="12"/>
        <rFont val="宋体"/>
        <charset val="134"/>
      </rPr>
      <t>（</t>
    </r>
    <r>
      <rPr>
        <sz val="12"/>
        <rFont val="Times New Roman"/>
        <charset val="134"/>
      </rPr>
      <t>32</t>
    </r>
    <r>
      <rPr>
        <sz val="12"/>
        <rFont val="宋体"/>
        <charset val="134"/>
      </rPr>
      <t>）</t>
    </r>
  </si>
  <si>
    <t>封开县利水水库白蚁防治</t>
  </si>
  <si>
    <t>封开县水利局</t>
  </si>
  <si>
    <t>完成封开县利水水库白蚁防治，保障水利工程防洪安全和下游人民生命和财产安全。</t>
  </si>
  <si>
    <r>
      <rPr>
        <sz val="12"/>
        <rFont val="宋体"/>
        <charset val="134"/>
      </rPr>
      <t>（</t>
    </r>
    <r>
      <rPr>
        <sz val="12"/>
        <rFont val="Times New Roman"/>
        <charset val="134"/>
      </rPr>
      <t>33</t>
    </r>
    <r>
      <rPr>
        <sz val="12"/>
        <rFont val="宋体"/>
        <charset val="134"/>
      </rPr>
      <t>）</t>
    </r>
  </si>
  <si>
    <t>怀集县湖朗水库白蚁防治</t>
  </si>
  <si>
    <t>完成怀集县湖朗水库白蚁防治，保障水利工程防洪安全和下游人民生命和财产安全。</t>
  </si>
  <si>
    <r>
      <rPr>
        <sz val="12"/>
        <rFont val="宋体"/>
        <charset val="134"/>
      </rPr>
      <t>（</t>
    </r>
    <r>
      <rPr>
        <sz val="12"/>
        <rFont val="Times New Roman"/>
        <charset val="134"/>
      </rPr>
      <t>34</t>
    </r>
    <r>
      <rPr>
        <sz val="12"/>
        <rFont val="宋体"/>
        <charset val="134"/>
      </rPr>
      <t>）</t>
    </r>
  </si>
  <si>
    <t>普宁市金山洞水库白蚁防治</t>
  </si>
  <si>
    <t>普宁市水利局</t>
  </si>
  <si>
    <t>完成普宁市金山洞水库白蚁防治，保障水利工程防洪安全和下游人民生命和财产安全。</t>
  </si>
  <si>
    <r>
      <rPr>
        <sz val="12"/>
        <rFont val="宋体"/>
        <charset val="134"/>
      </rPr>
      <t>（</t>
    </r>
    <r>
      <rPr>
        <sz val="12"/>
        <rFont val="Times New Roman"/>
        <charset val="134"/>
      </rPr>
      <t>35</t>
    </r>
    <r>
      <rPr>
        <sz val="12"/>
        <rFont val="宋体"/>
        <charset val="134"/>
      </rPr>
      <t>）</t>
    </r>
  </si>
  <si>
    <t>揭西县棉湖榕江河境潭村高速下至龟山段河堤白蚁防治</t>
  </si>
  <si>
    <t>揭西县水利局</t>
  </si>
  <si>
    <t>完成揭西县棉湖榕江河境潭村高速下至龟山段河堤白蚁防治，保障水利工程防洪安全和下游人民生命和财产安全。</t>
  </si>
  <si>
    <r>
      <rPr>
        <sz val="12"/>
        <rFont val="宋体"/>
        <charset val="134"/>
      </rPr>
      <t>（</t>
    </r>
    <r>
      <rPr>
        <sz val="12"/>
        <rFont val="Times New Roman"/>
        <charset val="134"/>
      </rPr>
      <t>36</t>
    </r>
    <r>
      <rPr>
        <sz val="12"/>
        <rFont val="宋体"/>
        <charset val="134"/>
      </rPr>
      <t>）</t>
    </r>
  </si>
  <si>
    <t>罗定市金银河水库大坝白蚁防治</t>
  </si>
  <si>
    <t>罗定市水务局</t>
  </si>
  <si>
    <t>完成罗定市金银河水库大坝白蚁防治，保障水利工程防洪安全和下游人民生命和财产安全。</t>
  </si>
  <si>
    <t>七</t>
  </si>
  <si>
    <r>
      <rPr>
        <b/>
        <sz val="12"/>
        <rFont val="宋体"/>
        <charset val="134"/>
      </rPr>
      <t>灾害防治及应急管理专项资金</t>
    </r>
    <r>
      <rPr>
        <b/>
        <sz val="12"/>
        <rFont val="Times New Roman"/>
        <charset val="134"/>
      </rPr>
      <t>-</t>
    </r>
    <r>
      <rPr>
        <b/>
        <sz val="12"/>
        <rFont val="宋体"/>
        <charset val="134"/>
      </rPr>
      <t>防灾救灾应急</t>
    </r>
    <r>
      <rPr>
        <b/>
        <sz val="12"/>
        <rFont val="Times New Roman"/>
        <charset val="134"/>
      </rPr>
      <t>-</t>
    </r>
    <r>
      <rPr>
        <b/>
        <sz val="12"/>
        <rFont val="宋体"/>
        <charset val="134"/>
      </rPr>
      <t>水利应急救灾资金</t>
    </r>
  </si>
  <si>
    <t>省级水利防汛抗旱物资购置</t>
  </si>
  <si>
    <t>采购高端新型的水利工程抢险设备及物资，进一步补齐补全水旱灾害防御物资储备短板弱项，加强抢险物资调运应急反应能力，健全完善水旱灾害防御救灾物资体系建设，提升我省防灾减灾物资保障能力。</t>
  </si>
  <si>
    <t>其他水利应急救灾资金</t>
  </si>
  <si>
    <t>待资金和绩效目标下达后再公开</t>
  </si>
  <si>
    <t>八</t>
  </si>
  <si>
    <r>
      <rPr>
        <b/>
        <sz val="12"/>
        <rFont val="宋体"/>
        <charset val="0"/>
      </rPr>
      <t>对口援建、帮扶专项资金</t>
    </r>
    <r>
      <rPr>
        <b/>
        <sz val="12"/>
        <rFont val="Times New Roman"/>
        <charset val="0"/>
      </rPr>
      <t>-</t>
    </r>
    <r>
      <rPr>
        <b/>
        <sz val="12"/>
        <rFont val="宋体"/>
        <charset val="0"/>
      </rPr>
      <t>对口帮扶</t>
    </r>
    <r>
      <rPr>
        <b/>
        <sz val="12"/>
        <rFont val="Times New Roman"/>
        <charset val="0"/>
      </rPr>
      <t>-</t>
    </r>
    <r>
      <rPr>
        <b/>
        <sz val="12"/>
        <rFont val="宋体"/>
        <charset val="0"/>
      </rPr>
      <t>帮扶重庆巫山</t>
    </r>
  </si>
  <si>
    <t>巫山县人民政府</t>
  </si>
  <si>
    <t>支援巫山县巫山道地中药材示范基地基础设施建设项目及县招商投资事务中心的项目管理和日常工作。进一步提升干部群众干事创业水平；项目建成后可带动项目所在地20人左右就业，实现人均增长 2000元/月左右。项目实施进入丰产期后，每年可实现经济效益达50万元。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</si>
</sst>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8">
    <font>
      <sz val="11"/>
      <color theme="1"/>
      <name val="宋体"/>
      <charset val="134"/>
      <scheme val="minor"/>
    </font>
    <font>
      <sz val="12"/>
      <name val="Times New Roman"/>
      <charset val="134"/>
    </font>
    <font>
      <b/>
      <sz val="12"/>
      <name val="Times New Roman"/>
      <charset val="134"/>
    </font>
    <font>
      <b/>
      <sz val="12"/>
      <name val="宋体"/>
      <charset val="134"/>
      <scheme val="minor"/>
    </font>
    <font>
      <sz val="12"/>
      <name val="宋体"/>
      <charset val="134"/>
      <scheme val="minor"/>
    </font>
    <font>
      <sz val="11"/>
      <name val="Times New Roman"/>
      <charset val="134"/>
    </font>
    <font>
      <sz val="12"/>
      <name val="宋体"/>
      <charset val="134"/>
    </font>
    <font>
      <sz val="12"/>
      <name val="黑体"/>
      <charset val="134"/>
    </font>
    <font>
      <sz val="24"/>
      <name val="方正小标宋简体"/>
      <charset val="134"/>
    </font>
    <font>
      <b/>
      <sz val="12"/>
      <name val="宋体"/>
      <charset val="134"/>
    </font>
    <font>
      <b/>
      <sz val="12"/>
      <name val="Times New Roman"/>
      <charset val="0"/>
    </font>
    <font>
      <b/>
      <sz val="12"/>
      <name val="宋体"/>
      <charset val="0"/>
    </font>
    <font>
      <sz val="12"/>
      <name val="Times New Roman"/>
      <charset val="0"/>
    </font>
    <font>
      <sz val="12"/>
      <name val="宋体"/>
      <charset val="0"/>
    </font>
    <font>
      <b/>
      <sz val="12"/>
      <name val="方正书宋_GBK"/>
      <charset val="134"/>
    </font>
    <font>
      <sz val="12"/>
      <name val="方正书宋_GBK"/>
      <charset val="0"/>
    </font>
    <font>
      <sz val="12"/>
      <name val="SimSun"/>
      <charset val="134"/>
    </font>
    <font>
      <sz val="12"/>
      <name val="方正书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方正书宋_GBK"/>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5"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21" fillId="9" borderId="0" applyNumberFormat="0" applyBorder="0" applyAlignment="0" applyProtection="0">
      <alignment vertical="center"/>
    </xf>
    <xf numFmtId="0" fontId="24" fillId="0" borderId="7" applyNumberFormat="0" applyFill="0" applyAlignment="0" applyProtection="0">
      <alignment vertical="center"/>
    </xf>
    <xf numFmtId="0" fontId="21" fillId="10" borderId="0" applyNumberFormat="0" applyBorder="0" applyAlignment="0" applyProtection="0">
      <alignment vertical="center"/>
    </xf>
    <xf numFmtId="0" fontId="30" fillId="11" borderId="8" applyNumberFormat="0" applyAlignment="0" applyProtection="0">
      <alignment vertical="center"/>
    </xf>
    <xf numFmtId="0" fontId="31" fillId="11" borderId="4" applyNumberFormat="0" applyAlignment="0" applyProtection="0">
      <alignment vertical="center"/>
    </xf>
    <xf numFmtId="0" fontId="32" fillId="12" borderId="9"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6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5" fillId="0" borderId="0" xfId="0" applyFont="1" applyFill="1">
      <alignment vertical="center"/>
    </xf>
    <xf numFmtId="0" fontId="7"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15"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6" fontId="6" fillId="0" borderId="1" xfId="0" applyNumberFormat="1" applyFont="1" applyFill="1" applyBorder="1" applyAlignment="1">
      <alignment horizontal="justify" vertical="center" wrapText="1"/>
    </xf>
    <xf numFmtId="176" fontId="6" fillId="0" borderId="1" xfId="0"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9" fillId="0" borderId="1" xfId="0" applyFont="1" applyFill="1" applyBorder="1" applyAlignment="1">
      <alignment vertical="center" wrapText="1"/>
    </xf>
    <xf numFmtId="0" fontId="1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K159"/>
  <sheetViews>
    <sheetView showZeros="0" tabSelected="1" zoomScale="90" zoomScaleNormal="90" workbookViewId="0">
      <pane xSplit="2" ySplit="4" topLeftCell="C100" activePane="bottomRight" state="frozen"/>
      <selection/>
      <selection pane="topRight"/>
      <selection pane="bottomLeft"/>
      <selection pane="bottomRight" activeCell="C104" sqref="C104"/>
    </sheetView>
  </sheetViews>
  <sheetFormatPr defaultColWidth="9" defaultRowHeight="15"/>
  <cols>
    <col min="1" max="1" width="8.23333333333333" style="6" customWidth="1"/>
    <col min="2" max="2" width="24.5833333333333" style="6" customWidth="1"/>
    <col min="3" max="3" width="20" style="7" customWidth="1"/>
    <col min="4" max="4" width="11.9416666666667" style="8" customWidth="1"/>
    <col min="5" max="5" width="9.875" style="8" customWidth="1"/>
    <col min="6" max="6" width="43.125" style="9" customWidth="1"/>
    <col min="7" max="193" width="9" style="6"/>
    <col min="194" max="16384" width="9" style="10"/>
  </cols>
  <sheetData>
    <row r="1" spans="1:1">
      <c r="A1" s="11" t="s">
        <v>0</v>
      </c>
    </row>
    <row r="2" ht="60" customHeight="1" spans="1:5">
      <c r="A2" s="12" t="s">
        <v>1</v>
      </c>
      <c r="B2" s="12"/>
      <c r="C2" s="13"/>
      <c r="D2" s="12"/>
      <c r="E2" s="12"/>
    </row>
    <row r="3" s="1" customFormat="1" ht="15.75" spans="1:193">
      <c r="A3" s="14"/>
      <c r="B3" s="14"/>
      <c r="C3" s="14"/>
      <c r="D3" s="15"/>
      <c r="E3" s="15"/>
      <c r="F3" s="9"/>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row>
    <row r="4" s="2" customFormat="1" ht="30" spans="1:193">
      <c r="A4" s="17" t="s">
        <v>2</v>
      </c>
      <c r="B4" s="17" t="s">
        <v>3</v>
      </c>
      <c r="C4" s="17" t="s">
        <v>4</v>
      </c>
      <c r="D4" s="17" t="s">
        <v>5</v>
      </c>
      <c r="E4" s="18" t="s">
        <v>6</v>
      </c>
      <c r="F4" s="19"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row>
    <row r="5" s="1" customFormat="1" ht="21" customHeight="1" spans="1:193">
      <c r="A5" s="20"/>
      <c r="B5" s="21" t="s">
        <v>8</v>
      </c>
      <c r="C5" s="22"/>
      <c r="D5" s="23">
        <f>SUM(D6,D8,D19,D40,D66,D77,D156,D159)</f>
        <v>210290.44</v>
      </c>
      <c r="E5" s="24">
        <f>SUM(E6,E8,E19,E40,E66,E77,E156,E159)</f>
        <v>208243</v>
      </c>
      <c r="F5" s="25"/>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row>
    <row r="6" s="3" customFormat="1" ht="60" spans="1:6">
      <c r="A6" s="26" t="s">
        <v>9</v>
      </c>
      <c r="B6" s="27" t="s">
        <v>10</v>
      </c>
      <c r="C6" s="27"/>
      <c r="D6" s="28">
        <f>D7</f>
        <v>121000</v>
      </c>
      <c r="E6" s="28">
        <f>E7</f>
        <v>121000</v>
      </c>
      <c r="F6" s="29"/>
    </row>
    <row r="7" s="3" customFormat="1" ht="42" customHeight="1" spans="1:6">
      <c r="A7" s="30" t="s">
        <v>11</v>
      </c>
      <c r="B7" s="31" t="s">
        <v>12</v>
      </c>
      <c r="C7" s="32" t="s">
        <v>13</v>
      </c>
      <c r="D7" s="28">
        <v>121000</v>
      </c>
      <c r="E7" s="28">
        <v>121000</v>
      </c>
      <c r="F7" s="29" t="s">
        <v>14</v>
      </c>
    </row>
    <row r="8" s="3" customFormat="1" ht="45.75" spans="1:6">
      <c r="A8" s="33" t="s">
        <v>15</v>
      </c>
      <c r="B8" s="27" t="s">
        <v>16</v>
      </c>
      <c r="C8" s="27"/>
      <c r="D8" s="28">
        <f>SUM(D9:D14)</f>
        <v>59350</v>
      </c>
      <c r="E8" s="28">
        <f>SUM(E9:E14)</f>
        <v>59350</v>
      </c>
      <c r="F8" s="29"/>
    </row>
    <row r="9" s="3" customFormat="1" ht="51" customHeight="1" spans="1:6">
      <c r="A9" s="30" t="s">
        <v>11</v>
      </c>
      <c r="B9" s="31" t="s">
        <v>17</v>
      </c>
      <c r="C9" s="32" t="s">
        <v>13</v>
      </c>
      <c r="D9" s="28">
        <v>26537</v>
      </c>
      <c r="E9" s="28">
        <v>26537</v>
      </c>
      <c r="F9" s="29" t="s">
        <v>18</v>
      </c>
    </row>
    <row r="10" s="3" customFormat="1" ht="77" customHeight="1" spans="1:6">
      <c r="A10" s="30" t="s">
        <v>19</v>
      </c>
      <c r="B10" s="34" t="s">
        <v>20</v>
      </c>
      <c r="C10" s="34" t="s">
        <v>21</v>
      </c>
      <c r="D10" s="35">
        <f>9623-9</f>
        <v>9614</v>
      </c>
      <c r="E10" s="35">
        <f>9623-9</f>
        <v>9614</v>
      </c>
      <c r="F10" s="36" t="s">
        <v>22</v>
      </c>
    </row>
    <row r="11" s="3" customFormat="1" ht="97" customHeight="1" spans="1:6">
      <c r="A11" s="30" t="s">
        <v>23</v>
      </c>
      <c r="B11" s="34" t="s">
        <v>24</v>
      </c>
      <c r="C11" s="34" t="s">
        <v>25</v>
      </c>
      <c r="D11" s="35">
        <f>6227+9</f>
        <v>6236</v>
      </c>
      <c r="E11" s="35">
        <f>6227+9</f>
        <v>6236</v>
      </c>
      <c r="F11" s="36" t="s">
        <v>26</v>
      </c>
    </row>
    <row r="12" s="3" customFormat="1" ht="40" customHeight="1" spans="1:6">
      <c r="A12" s="30" t="s">
        <v>27</v>
      </c>
      <c r="B12" s="34" t="s">
        <v>28</v>
      </c>
      <c r="C12" s="34" t="s">
        <v>21</v>
      </c>
      <c r="D12" s="35">
        <v>4963</v>
      </c>
      <c r="E12" s="35">
        <v>4963</v>
      </c>
      <c r="F12" s="36" t="s">
        <v>29</v>
      </c>
    </row>
    <row r="13" s="3" customFormat="1" ht="57" spans="1:6">
      <c r="A13" s="30" t="s">
        <v>30</v>
      </c>
      <c r="B13" s="34" t="s">
        <v>31</v>
      </c>
      <c r="C13" s="34" t="s">
        <v>32</v>
      </c>
      <c r="D13" s="35">
        <v>3000</v>
      </c>
      <c r="E13" s="35">
        <v>3000</v>
      </c>
      <c r="F13" s="36" t="s">
        <v>33</v>
      </c>
    </row>
    <row r="14" s="3" customFormat="1" ht="28.5" spans="1:6">
      <c r="A14" s="30" t="s">
        <v>34</v>
      </c>
      <c r="B14" s="34" t="s">
        <v>35</v>
      </c>
      <c r="C14" s="34"/>
      <c r="D14" s="35">
        <v>9000</v>
      </c>
      <c r="E14" s="35">
        <v>9000</v>
      </c>
      <c r="F14" s="36"/>
    </row>
    <row r="15" s="3" customFormat="1" ht="57" spans="1:6">
      <c r="A15" s="37" t="s">
        <v>36</v>
      </c>
      <c r="B15" s="34" t="s">
        <v>37</v>
      </c>
      <c r="C15" s="34" t="s">
        <v>38</v>
      </c>
      <c r="D15" s="35">
        <v>3000</v>
      </c>
      <c r="E15" s="35">
        <v>3000</v>
      </c>
      <c r="F15" s="36" t="s">
        <v>39</v>
      </c>
    </row>
    <row r="16" s="3" customFormat="1" ht="28.5" spans="1:6">
      <c r="A16" s="37" t="s">
        <v>40</v>
      </c>
      <c r="B16" s="34" t="s">
        <v>41</v>
      </c>
      <c r="C16" s="34" t="s">
        <v>42</v>
      </c>
      <c r="D16" s="35">
        <v>2000</v>
      </c>
      <c r="E16" s="35">
        <v>2000</v>
      </c>
      <c r="F16" s="36" t="s">
        <v>43</v>
      </c>
    </row>
    <row r="17" s="3" customFormat="1" ht="42.75" spans="1:6">
      <c r="A17" s="37" t="s">
        <v>44</v>
      </c>
      <c r="B17" s="34" t="s">
        <v>45</v>
      </c>
      <c r="C17" s="34" t="s">
        <v>46</v>
      </c>
      <c r="D17" s="35">
        <v>2000</v>
      </c>
      <c r="E17" s="35">
        <v>2000</v>
      </c>
      <c r="F17" s="36" t="s">
        <v>47</v>
      </c>
    </row>
    <row r="18" s="3" customFormat="1" ht="42.75" spans="1:6">
      <c r="A18" s="37" t="s">
        <v>48</v>
      </c>
      <c r="B18" s="34" t="s">
        <v>49</v>
      </c>
      <c r="C18" s="34" t="s">
        <v>50</v>
      </c>
      <c r="D18" s="35">
        <v>2000</v>
      </c>
      <c r="E18" s="35">
        <v>2000</v>
      </c>
      <c r="F18" s="36" t="s">
        <v>51</v>
      </c>
    </row>
    <row r="19" s="3" customFormat="1" ht="60" spans="1:6">
      <c r="A19" s="26" t="s">
        <v>52</v>
      </c>
      <c r="B19" s="27" t="s">
        <v>53</v>
      </c>
      <c r="C19" s="27"/>
      <c r="D19" s="18">
        <f>SUM(D20,D27)</f>
        <v>5000</v>
      </c>
      <c r="E19" s="18">
        <f>SUM(E20,E27)</f>
        <v>5000</v>
      </c>
      <c r="F19" s="27"/>
    </row>
    <row r="20" s="3" customFormat="1" ht="29" customHeight="1" spans="1:6">
      <c r="A20" s="37" t="s">
        <v>54</v>
      </c>
      <c r="B20" s="38" t="s">
        <v>55</v>
      </c>
      <c r="C20" s="29"/>
      <c r="D20" s="35">
        <f>SUM(D21:D26)</f>
        <v>2000</v>
      </c>
      <c r="E20" s="35">
        <f>SUM(E21:E26)</f>
        <v>2000</v>
      </c>
      <c r="F20" s="36"/>
    </row>
    <row r="21" s="3" customFormat="1" ht="42.75" outlineLevel="1" spans="1:6">
      <c r="A21" s="30" t="s">
        <v>11</v>
      </c>
      <c r="B21" s="39" t="s">
        <v>56</v>
      </c>
      <c r="C21" s="34" t="s">
        <v>21</v>
      </c>
      <c r="D21" s="35">
        <v>200</v>
      </c>
      <c r="E21" s="35">
        <v>200</v>
      </c>
      <c r="F21" s="36" t="s">
        <v>57</v>
      </c>
    </row>
    <row r="22" s="3" customFormat="1" ht="44.25" outlineLevel="1" spans="1:6">
      <c r="A22" s="30" t="s">
        <v>19</v>
      </c>
      <c r="B22" s="40" t="s">
        <v>58</v>
      </c>
      <c r="C22" s="34" t="s">
        <v>21</v>
      </c>
      <c r="D22" s="35">
        <v>1350</v>
      </c>
      <c r="E22" s="35">
        <v>1350</v>
      </c>
      <c r="F22" s="36" t="s">
        <v>59</v>
      </c>
    </row>
    <row r="23" s="3" customFormat="1" ht="28.5" outlineLevel="1" spans="1:6">
      <c r="A23" s="30" t="s">
        <v>23</v>
      </c>
      <c r="B23" s="40" t="s">
        <v>60</v>
      </c>
      <c r="C23" s="34" t="s">
        <v>21</v>
      </c>
      <c r="D23" s="35">
        <v>100</v>
      </c>
      <c r="E23" s="35">
        <v>100</v>
      </c>
      <c r="F23" s="36" t="s">
        <v>61</v>
      </c>
    </row>
    <row r="24" s="3" customFormat="1" ht="28.5" outlineLevel="1" spans="1:6">
      <c r="A24" s="30" t="s">
        <v>27</v>
      </c>
      <c r="B24" s="40" t="s">
        <v>62</v>
      </c>
      <c r="C24" s="34" t="s">
        <v>21</v>
      </c>
      <c r="D24" s="35">
        <v>50</v>
      </c>
      <c r="E24" s="35">
        <v>50</v>
      </c>
      <c r="F24" s="36" t="s">
        <v>63</v>
      </c>
    </row>
    <row r="25" s="3" customFormat="1" ht="42.75" outlineLevel="1" spans="1:6">
      <c r="A25" s="30" t="s">
        <v>30</v>
      </c>
      <c r="B25" s="40" t="s">
        <v>64</v>
      </c>
      <c r="C25" s="34" t="s">
        <v>21</v>
      </c>
      <c r="D25" s="35">
        <v>200</v>
      </c>
      <c r="E25" s="35">
        <v>200</v>
      </c>
      <c r="F25" s="36" t="s">
        <v>65</v>
      </c>
    </row>
    <row r="26" s="3" customFormat="1" ht="37" customHeight="1" outlineLevel="1" spans="1:6">
      <c r="A26" s="30" t="s">
        <v>34</v>
      </c>
      <c r="B26" s="34" t="s">
        <v>66</v>
      </c>
      <c r="C26" s="34" t="s">
        <v>21</v>
      </c>
      <c r="D26" s="35">
        <v>100</v>
      </c>
      <c r="E26" s="35">
        <v>100</v>
      </c>
      <c r="F26" s="36" t="s">
        <v>67</v>
      </c>
    </row>
    <row r="27" s="3" customFormat="1" ht="25" customHeight="1" spans="1:6">
      <c r="A27" s="37" t="s">
        <v>68</v>
      </c>
      <c r="B27" s="36" t="s">
        <v>69</v>
      </c>
      <c r="C27" s="36"/>
      <c r="D27" s="35">
        <v>3000</v>
      </c>
      <c r="E27" s="35">
        <v>3000</v>
      </c>
      <c r="F27" s="36"/>
    </row>
    <row r="28" s="3" customFormat="1" ht="42.75" outlineLevel="1" spans="1:6">
      <c r="A28" s="30" t="s">
        <v>11</v>
      </c>
      <c r="B28" s="41" t="s">
        <v>70</v>
      </c>
      <c r="C28" s="41" t="s">
        <v>71</v>
      </c>
      <c r="D28" s="35">
        <v>200</v>
      </c>
      <c r="E28" s="35">
        <v>200</v>
      </c>
      <c r="F28" s="36" t="s">
        <v>72</v>
      </c>
    </row>
    <row r="29" s="3" customFormat="1" ht="28.5" outlineLevel="1" spans="1:6">
      <c r="A29" s="30" t="s">
        <v>19</v>
      </c>
      <c r="B29" s="41" t="s">
        <v>73</v>
      </c>
      <c r="C29" s="41" t="s">
        <v>74</v>
      </c>
      <c r="D29" s="35">
        <v>300</v>
      </c>
      <c r="E29" s="35">
        <v>300</v>
      </c>
      <c r="F29" s="36" t="s">
        <v>75</v>
      </c>
    </row>
    <row r="30" s="3" customFormat="1" ht="71.25" outlineLevel="1" spans="1:6">
      <c r="A30" s="30" t="s">
        <v>23</v>
      </c>
      <c r="B30" s="41" t="s">
        <v>76</v>
      </c>
      <c r="C30" s="41" t="s">
        <v>77</v>
      </c>
      <c r="D30" s="35">
        <v>250</v>
      </c>
      <c r="E30" s="35">
        <v>250</v>
      </c>
      <c r="F30" s="36" t="s">
        <v>78</v>
      </c>
    </row>
    <row r="31" s="3" customFormat="1" ht="42.75" outlineLevel="1" spans="1:6">
      <c r="A31" s="30" t="s">
        <v>27</v>
      </c>
      <c r="B31" s="41" t="s">
        <v>79</v>
      </c>
      <c r="C31" s="41" t="s">
        <v>80</v>
      </c>
      <c r="D31" s="35">
        <v>250</v>
      </c>
      <c r="E31" s="35">
        <v>250</v>
      </c>
      <c r="F31" s="36" t="s">
        <v>81</v>
      </c>
    </row>
    <row r="32" s="3" customFormat="1" ht="42.75" outlineLevel="1" spans="1:6">
      <c r="A32" s="30" t="s">
        <v>30</v>
      </c>
      <c r="B32" s="41" t="s">
        <v>82</v>
      </c>
      <c r="C32" s="41" t="s">
        <v>83</v>
      </c>
      <c r="D32" s="35">
        <v>420</v>
      </c>
      <c r="E32" s="35">
        <v>420</v>
      </c>
      <c r="F32" s="36" t="s">
        <v>84</v>
      </c>
    </row>
    <row r="33" s="3" customFormat="1" ht="71.25" outlineLevel="1" spans="1:6">
      <c r="A33" s="30" t="s">
        <v>34</v>
      </c>
      <c r="B33" s="41" t="s">
        <v>85</v>
      </c>
      <c r="C33" s="41" t="s">
        <v>86</v>
      </c>
      <c r="D33" s="35">
        <v>80</v>
      </c>
      <c r="E33" s="35">
        <v>80</v>
      </c>
      <c r="F33" s="36" t="s">
        <v>87</v>
      </c>
    </row>
    <row r="34" s="3" customFormat="1" ht="42.75" outlineLevel="1" spans="1:6">
      <c r="A34" s="30" t="s">
        <v>88</v>
      </c>
      <c r="B34" s="41" t="s">
        <v>89</v>
      </c>
      <c r="C34" s="41" t="s">
        <v>90</v>
      </c>
      <c r="D34" s="35">
        <v>200</v>
      </c>
      <c r="E34" s="35">
        <v>200</v>
      </c>
      <c r="F34" s="36" t="s">
        <v>91</v>
      </c>
    </row>
    <row r="35" s="3" customFormat="1" ht="28.5" outlineLevel="1" spans="1:6">
      <c r="A35" s="30" t="s">
        <v>92</v>
      </c>
      <c r="B35" s="41" t="s">
        <v>93</v>
      </c>
      <c r="C35" s="41" t="s">
        <v>94</v>
      </c>
      <c r="D35" s="35">
        <v>200</v>
      </c>
      <c r="E35" s="35">
        <v>200</v>
      </c>
      <c r="F35" s="36" t="s">
        <v>95</v>
      </c>
    </row>
    <row r="36" s="3" customFormat="1" ht="28.5" outlineLevel="1" spans="1:6">
      <c r="A36" s="30" t="s">
        <v>96</v>
      </c>
      <c r="B36" s="41" t="s">
        <v>97</v>
      </c>
      <c r="C36" s="41" t="s">
        <v>98</v>
      </c>
      <c r="D36" s="35">
        <v>100</v>
      </c>
      <c r="E36" s="35">
        <v>100</v>
      </c>
      <c r="F36" s="36" t="s">
        <v>99</v>
      </c>
    </row>
    <row r="37" s="3" customFormat="1" ht="114" outlineLevel="1" spans="1:6">
      <c r="A37" s="30" t="s">
        <v>100</v>
      </c>
      <c r="B37" s="41" t="s">
        <v>101</v>
      </c>
      <c r="C37" s="41" t="s">
        <v>102</v>
      </c>
      <c r="D37" s="35">
        <v>250</v>
      </c>
      <c r="E37" s="35">
        <v>250</v>
      </c>
      <c r="F37" s="36" t="s">
        <v>103</v>
      </c>
    </row>
    <row r="38" s="3" customFormat="1" ht="71.25" outlineLevel="1" spans="1:6">
      <c r="A38" s="30" t="s">
        <v>104</v>
      </c>
      <c r="B38" s="41" t="s">
        <v>105</v>
      </c>
      <c r="C38" s="41" t="s">
        <v>106</v>
      </c>
      <c r="D38" s="35">
        <v>250</v>
      </c>
      <c r="E38" s="35">
        <v>250</v>
      </c>
      <c r="F38" s="36" t="s">
        <v>107</v>
      </c>
    </row>
    <row r="39" s="3" customFormat="1" ht="57" outlineLevel="1" spans="1:6">
      <c r="A39" s="30" t="s">
        <v>108</v>
      </c>
      <c r="B39" s="41" t="s">
        <v>109</v>
      </c>
      <c r="C39" s="41" t="s">
        <v>110</v>
      </c>
      <c r="D39" s="35">
        <v>500</v>
      </c>
      <c r="E39" s="35">
        <v>500</v>
      </c>
      <c r="F39" s="36" t="s">
        <v>111</v>
      </c>
    </row>
    <row r="40" s="3" customFormat="1" ht="45.75" spans="1:6">
      <c r="A40" s="26" t="s">
        <v>112</v>
      </c>
      <c r="B40" s="42" t="s">
        <v>113</v>
      </c>
      <c r="C40" s="43"/>
      <c r="D40" s="18">
        <f>SUM(D41,D45,D50,D54,D60)</f>
        <v>1000</v>
      </c>
      <c r="E40" s="18">
        <f>SUM(E41,E45,E50,E54,E60)</f>
        <v>1000</v>
      </c>
      <c r="F40" s="27"/>
    </row>
    <row r="41" s="3" customFormat="1" ht="15.75" spans="1:6">
      <c r="A41" s="37" t="s">
        <v>54</v>
      </c>
      <c r="B41" s="44" t="s">
        <v>114</v>
      </c>
      <c r="C41" s="44"/>
      <c r="D41" s="45">
        <f>D42+D43+D44</f>
        <v>140</v>
      </c>
      <c r="E41" s="45">
        <f>E42+E43+E44</f>
        <v>140</v>
      </c>
      <c r="F41" s="32"/>
    </row>
    <row r="42" s="3" customFormat="1" ht="57" outlineLevel="1" spans="1:6">
      <c r="A42" s="30" t="s">
        <v>11</v>
      </c>
      <c r="B42" s="32" t="s">
        <v>115</v>
      </c>
      <c r="C42" s="46" t="s">
        <v>21</v>
      </c>
      <c r="D42" s="45">
        <v>45</v>
      </c>
      <c r="E42" s="45">
        <v>45</v>
      </c>
      <c r="F42" s="32" t="s">
        <v>116</v>
      </c>
    </row>
    <row r="43" s="3" customFormat="1" ht="57" outlineLevel="1" spans="1:6">
      <c r="A43" s="30" t="s">
        <v>19</v>
      </c>
      <c r="B43" s="32" t="s">
        <v>117</v>
      </c>
      <c r="C43" s="32" t="s">
        <v>118</v>
      </c>
      <c r="D43" s="45">
        <v>51</v>
      </c>
      <c r="E43" s="45">
        <v>51</v>
      </c>
      <c r="F43" s="32" t="s">
        <v>119</v>
      </c>
    </row>
    <row r="44" s="3" customFormat="1" ht="28.5" outlineLevel="1" spans="1:6">
      <c r="A44" s="30" t="s">
        <v>23</v>
      </c>
      <c r="B44" s="32" t="s">
        <v>120</v>
      </c>
      <c r="C44" s="32" t="s">
        <v>121</v>
      </c>
      <c r="D44" s="45">
        <v>44</v>
      </c>
      <c r="E44" s="45">
        <v>44</v>
      </c>
      <c r="F44" s="32" t="s">
        <v>122</v>
      </c>
    </row>
    <row r="45" s="3" customFormat="1" ht="28.5" spans="1:6">
      <c r="A45" s="37" t="s">
        <v>68</v>
      </c>
      <c r="B45" s="32" t="s">
        <v>123</v>
      </c>
      <c r="C45" s="32"/>
      <c r="D45" s="45">
        <f>D46+D47+D48+D49</f>
        <v>211</v>
      </c>
      <c r="E45" s="45">
        <f>E46+E47+E48+E49</f>
        <v>211</v>
      </c>
      <c r="F45" s="32"/>
    </row>
    <row r="46" s="3" customFormat="1" ht="28.5" outlineLevel="1" spans="1:6">
      <c r="A46" s="30" t="s">
        <v>11</v>
      </c>
      <c r="B46" s="32" t="s">
        <v>124</v>
      </c>
      <c r="C46" s="32" t="s">
        <v>125</v>
      </c>
      <c r="D46" s="47">
        <v>54</v>
      </c>
      <c r="E46" s="47">
        <v>54</v>
      </c>
      <c r="F46" s="32" t="s">
        <v>126</v>
      </c>
    </row>
    <row r="47" s="3" customFormat="1" ht="44.25" outlineLevel="1" spans="1:6">
      <c r="A47" s="30" t="s">
        <v>19</v>
      </c>
      <c r="B47" s="32" t="s">
        <v>127</v>
      </c>
      <c r="C47" s="32" t="s">
        <v>128</v>
      </c>
      <c r="D47" s="47">
        <v>54</v>
      </c>
      <c r="E47" s="47">
        <v>54</v>
      </c>
      <c r="F47" s="32" t="s">
        <v>129</v>
      </c>
    </row>
    <row r="48" s="3" customFormat="1" ht="42.75" outlineLevel="1" spans="1:6">
      <c r="A48" s="30" t="s">
        <v>23</v>
      </c>
      <c r="B48" s="32" t="s">
        <v>130</v>
      </c>
      <c r="C48" s="32" t="s">
        <v>86</v>
      </c>
      <c r="D48" s="47">
        <v>52</v>
      </c>
      <c r="E48" s="47">
        <v>52</v>
      </c>
      <c r="F48" s="32" t="s">
        <v>131</v>
      </c>
    </row>
    <row r="49" s="3" customFormat="1" ht="57" outlineLevel="1" spans="1:6">
      <c r="A49" s="30" t="s">
        <v>27</v>
      </c>
      <c r="B49" s="32" t="s">
        <v>132</v>
      </c>
      <c r="C49" s="32" t="s">
        <v>133</v>
      </c>
      <c r="D49" s="47">
        <v>51</v>
      </c>
      <c r="E49" s="47">
        <v>51</v>
      </c>
      <c r="F49" s="32" t="s">
        <v>134</v>
      </c>
    </row>
    <row r="50" s="3" customFormat="1" ht="15.75" spans="1:6">
      <c r="A50" s="37" t="s">
        <v>135</v>
      </c>
      <c r="B50" s="32" t="s">
        <v>136</v>
      </c>
      <c r="C50" s="32"/>
      <c r="D50" s="45">
        <f>D51+D52+D53</f>
        <v>149</v>
      </c>
      <c r="E50" s="45">
        <f>E51+E52+E53</f>
        <v>149</v>
      </c>
      <c r="F50" s="32"/>
    </row>
    <row r="51" s="3" customFormat="1" ht="42.75" outlineLevel="1" spans="1:6">
      <c r="A51" s="30" t="s">
        <v>11</v>
      </c>
      <c r="B51" s="32" t="s">
        <v>137</v>
      </c>
      <c r="C51" s="32" t="s">
        <v>138</v>
      </c>
      <c r="D51" s="47">
        <v>39</v>
      </c>
      <c r="E51" s="47">
        <v>39</v>
      </c>
      <c r="F51" s="32" t="s">
        <v>139</v>
      </c>
    </row>
    <row r="52" s="3" customFormat="1" ht="57" outlineLevel="1" spans="1:6">
      <c r="A52" s="30" t="s">
        <v>19</v>
      </c>
      <c r="B52" s="32" t="s">
        <v>140</v>
      </c>
      <c r="C52" s="32" t="s">
        <v>25</v>
      </c>
      <c r="D52" s="47">
        <v>55</v>
      </c>
      <c r="E52" s="47">
        <v>55</v>
      </c>
      <c r="F52" s="32" t="s">
        <v>141</v>
      </c>
    </row>
    <row r="53" s="3" customFormat="1" ht="57" outlineLevel="1" spans="1:6">
      <c r="A53" s="30" t="s">
        <v>23</v>
      </c>
      <c r="B53" s="32" t="s">
        <v>142</v>
      </c>
      <c r="C53" s="32" t="s">
        <v>143</v>
      </c>
      <c r="D53" s="47">
        <v>55</v>
      </c>
      <c r="E53" s="47">
        <v>55</v>
      </c>
      <c r="F53" s="32" t="s">
        <v>144</v>
      </c>
    </row>
    <row r="54" s="3" customFormat="1" ht="28.5" spans="1:6">
      <c r="A54" s="37" t="s">
        <v>145</v>
      </c>
      <c r="B54" s="38" t="s">
        <v>146</v>
      </c>
      <c r="C54" s="29"/>
      <c r="D54" s="48">
        <f>D55+D56+D57+D58+D59</f>
        <v>256</v>
      </c>
      <c r="E54" s="48">
        <f>E55+E56+E57+E58+E59</f>
        <v>256</v>
      </c>
      <c r="F54" s="49"/>
    </row>
    <row r="55" s="3" customFormat="1" ht="71.25" outlineLevel="1" spans="1:6">
      <c r="A55" s="30" t="s">
        <v>11</v>
      </c>
      <c r="B55" s="32" t="s">
        <v>147</v>
      </c>
      <c r="C55" s="46" t="s">
        <v>118</v>
      </c>
      <c r="D55" s="50">
        <v>52</v>
      </c>
      <c r="E55" s="50">
        <v>52</v>
      </c>
      <c r="F55" s="51" t="s">
        <v>148</v>
      </c>
    </row>
    <row r="56" s="3" customFormat="1" ht="42.75" outlineLevel="1" spans="1:6">
      <c r="A56" s="30" t="s">
        <v>19</v>
      </c>
      <c r="B56" s="32" t="s">
        <v>149</v>
      </c>
      <c r="C56" s="46" t="s">
        <v>86</v>
      </c>
      <c r="D56" s="50">
        <v>49</v>
      </c>
      <c r="E56" s="50">
        <v>49</v>
      </c>
      <c r="F56" s="52" t="s">
        <v>150</v>
      </c>
    </row>
    <row r="57" s="3" customFormat="1" ht="42.75" outlineLevel="1" spans="1:6">
      <c r="A57" s="30" t="s">
        <v>23</v>
      </c>
      <c r="B57" s="32" t="s">
        <v>151</v>
      </c>
      <c r="C57" s="32" t="s">
        <v>138</v>
      </c>
      <c r="D57" s="50">
        <v>52</v>
      </c>
      <c r="E57" s="50">
        <v>52</v>
      </c>
      <c r="F57" s="52" t="s">
        <v>152</v>
      </c>
    </row>
    <row r="58" s="3" customFormat="1" ht="42.75" outlineLevel="1" spans="1:6">
      <c r="A58" s="30" t="s">
        <v>27</v>
      </c>
      <c r="B58" s="32" t="s">
        <v>153</v>
      </c>
      <c r="C58" s="32" t="s">
        <v>154</v>
      </c>
      <c r="D58" s="50">
        <v>52</v>
      </c>
      <c r="E58" s="50">
        <v>52</v>
      </c>
      <c r="F58" s="52" t="s">
        <v>155</v>
      </c>
    </row>
    <row r="59" s="3" customFormat="1" ht="42.75" outlineLevel="1" spans="1:6">
      <c r="A59" s="30" t="s">
        <v>30</v>
      </c>
      <c r="B59" s="32" t="s">
        <v>156</v>
      </c>
      <c r="C59" s="32" t="s">
        <v>157</v>
      </c>
      <c r="D59" s="50">
        <v>51</v>
      </c>
      <c r="E59" s="50">
        <v>51</v>
      </c>
      <c r="F59" s="52" t="s">
        <v>158</v>
      </c>
    </row>
    <row r="60" s="3" customFormat="1" ht="28.5" spans="1:6">
      <c r="A60" s="37" t="s">
        <v>159</v>
      </c>
      <c r="B60" s="38" t="s">
        <v>160</v>
      </c>
      <c r="C60" s="29"/>
      <c r="D60" s="35">
        <f>D61+D62+D63+D64+D65</f>
        <v>244</v>
      </c>
      <c r="E60" s="35">
        <f>E61+E62+E63+E64+E65</f>
        <v>244</v>
      </c>
      <c r="F60" s="36"/>
    </row>
    <row r="61" s="3" customFormat="1" ht="28.5" outlineLevel="1" spans="1:6">
      <c r="A61" s="30" t="s">
        <v>11</v>
      </c>
      <c r="B61" s="32" t="s">
        <v>161</v>
      </c>
      <c r="C61" s="32" t="s">
        <v>125</v>
      </c>
      <c r="D61" s="50">
        <v>55</v>
      </c>
      <c r="E61" s="50">
        <v>55</v>
      </c>
      <c r="F61" s="52" t="s">
        <v>162</v>
      </c>
    </row>
    <row r="62" s="3" customFormat="1" ht="42.75" outlineLevel="1" spans="1:6">
      <c r="A62" s="30" t="s">
        <v>19</v>
      </c>
      <c r="B62" s="32" t="s">
        <v>163</v>
      </c>
      <c r="C62" s="32" t="s">
        <v>164</v>
      </c>
      <c r="D62" s="50">
        <v>51</v>
      </c>
      <c r="E62" s="50">
        <v>51</v>
      </c>
      <c r="F62" s="52" t="s">
        <v>165</v>
      </c>
    </row>
    <row r="63" s="3" customFormat="1" ht="28.5" outlineLevel="1" spans="1:6">
      <c r="A63" s="30" t="s">
        <v>23</v>
      </c>
      <c r="B63" s="32" t="s">
        <v>166</v>
      </c>
      <c r="C63" s="32" t="s">
        <v>167</v>
      </c>
      <c r="D63" s="50">
        <v>49</v>
      </c>
      <c r="E63" s="50">
        <v>49</v>
      </c>
      <c r="F63" s="52" t="s">
        <v>168</v>
      </c>
    </row>
    <row r="64" s="3" customFormat="1" ht="31.5" outlineLevel="1" spans="1:6">
      <c r="A64" s="30" t="s">
        <v>27</v>
      </c>
      <c r="B64" s="32" t="s">
        <v>169</v>
      </c>
      <c r="C64" s="32" t="s">
        <v>125</v>
      </c>
      <c r="D64" s="50">
        <v>43</v>
      </c>
      <c r="E64" s="50">
        <v>43</v>
      </c>
      <c r="F64" s="52" t="s">
        <v>170</v>
      </c>
    </row>
    <row r="65" s="3" customFormat="1" ht="28.5" outlineLevel="1" spans="1:6">
      <c r="A65" s="30" t="s">
        <v>30</v>
      </c>
      <c r="B65" s="32" t="s">
        <v>171</v>
      </c>
      <c r="C65" s="46" t="s">
        <v>21</v>
      </c>
      <c r="D65" s="50">
        <v>46</v>
      </c>
      <c r="E65" s="50">
        <v>46</v>
      </c>
      <c r="F65" s="52" t="s">
        <v>172</v>
      </c>
    </row>
    <row r="66" s="3" customFormat="1" ht="45.75" spans="1:6">
      <c r="A66" s="26" t="s">
        <v>173</v>
      </c>
      <c r="B66" s="42" t="s">
        <v>174</v>
      </c>
      <c r="C66" s="43"/>
      <c r="D66" s="18">
        <f>SUM(D67:D76)</f>
        <v>1500</v>
      </c>
      <c r="E66" s="18">
        <f>SUM(E67:E76)</f>
        <v>1500</v>
      </c>
      <c r="F66" s="27"/>
    </row>
    <row r="67" s="4" customFormat="1" ht="28.5" outlineLevel="1" spans="1:6">
      <c r="A67" s="30" t="s">
        <v>11</v>
      </c>
      <c r="B67" s="32" t="s">
        <v>175</v>
      </c>
      <c r="C67" s="32" t="s">
        <v>176</v>
      </c>
      <c r="D67" s="45">
        <v>126</v>
      </c>
      <c r="E67" s="45">
        <v>126</v>
      </c>
      <c r="F67" s="53" t="s">
        <v>177</v>
      </c>
    </row>
    <row r="68" s="4" customFormat="1" ht="28.5" outlineLevel="1" spans="1:6">
      <c r="A68" s="30" t="s">
        <v>19</v>
      </c>
      <c r="B68" s="32" t="s">
        <v>178</v>
      </c>
      <c r="C68" s="32" t="s">
        <v>179</v>
      </c>
      <c r="D68" s="45">
        <v>150</v>
      </c>
      <c r="E68" s="45">
        <v>150</v>
      </c>
      <c r="F68" s="54" t="s">
        <v>180</v>
      </c>
    </row>
    <row r="69" s="4" customFormat="1" ht="28.5" outlineLevel="1" spans="1:6">
      <c r="A69" s="30" t="s">
        <v>23</v>
      </c>
      <c r="B69" s="32" t="s">
        <v>181</v>
      </c>
      <c r="C69" s="32" t="s">
        <v>143</v>
      </c>
      <c r="D69" s="45">
        <v>200</v>
      </c>
      <c r="E69" s="45">
        <v>200</v>
      </c>
      <c r="F69" s="55" t="s">
        <v>182</v>
      </c>
    </row>
    <row r="70" s="4" customFormat="1" ht="28.5" outlineLevel="1" spans="1:6">
      <c r="A70" s="30" t="s">
        <v>27</v>
      </c>
      <c r="B70" s="32" t="s">
        <v>183</v>
      </c>
      <c r="C70" s="32" t="s">
        <v>184</v>
      </c>
      <c r="D70" s="45">
        <v>174</v>
      </c>
      <c r="E70" s="45">
        <v>174</v>
      </c>
      <c r="F70" s="55" t="s">
        <v>185</v>
      </c>
    </row>
    <row r="71" s="4" customFormat="1" ht="39" customHeight="1" outlineLevel="1" spans="1:6">
      <c r="A71" s="30" t="s">
        <v>30</v>
      </c>
      <c r="B71" s="32" t="s">
        <v>186</v>
      </c>
      <c r="C71" s="32" t="s">
        <v>187</v>
      </c>
      <c r="D71" s="45">
        <v>150</v>
      </c>
      <c r="E71" s="45">
        <v>150</v>
      </c>
      <c r="F71" s="55" t="s">
        <v>188</v>
      </c>
    </row>
    <row r="72" s="4" customFormat="1" ht="28.5" outlineLevel="1" spans="1:6">
      <c r="A72" s="30" t="s">
        <v>34</v>
      </c>
      <c r="B72" s="32" t="s">
        <v>189</v>
      </c>
      <c r="C72" s="32" t="s">
        <v>190</v>
      </c>
      <c r="D72" s="45">
        <v>150</v>
      </c>
      <c r="E72" s="45">
        <v>150</v>
      </c>
      <c r="F72" s="55" t="s">
        <v>191</v>
      </c>
    </row>
    <row r="73" s="4" customFormat="1" ht="28.5" outlineLevel="1" spans="1:6">
      <c r="A73" s="30" t="s">
        <v>88</v>
      </c>
      <c r="B73" s="32" t="s">
        <v>192</v>
      </c>
      <c r="C73" s="32" t="s">
        <v>193</v>
      </c>
      <c r="D73" s="45">
        <v>150</v>
      </c>
      <c r="E73" s="45">
        <v>150</v>
      </c>
      <c r="F73" s="55" t="s">
        <v>194</v>
      </c>
    </row>
    <row r="74" s="4" customFormat="1" ht="42.75" outlineLevel="1" spans="1:6">
      <c r="A74" s="30" t="s">
        <v>92</v>
      </c>
      <c r="B74" s="32" t="s">
        <v>195</v>
      </c>
      <c r="C74" s="32" t="s">
        <v>196</v>
      </c>
      <c r="D74" s="45">
        <v>80</v>
      </c>
      <c r="E74" s="45">
        <v>80</v>
      </c>
      <c r="F74" s="55" t="s">
        <v>194</v>
      </c>
    </row>
    <row r="75" s="4" customFormat="1" ht="28.5" outlineLevel="1" spans="1:6">
      <c r="A75" s="30" t="s">
        <v>96</v>
      </c>
      <c r="B75" s="32" t="s">
        <v>197</v>
      </c>
      <c r="C75" s="32" t="s">
        <v>198</v>
      </c>
      <c r="D75" s="45">
        <v>200</v>
      </c>
      <c r="E75" s="45">
        <v>200</v>
      </c>
      <c r="F75" s="55" t="s">
        <v>194</v>
      </c>
    </row>
    <row r="76" s="4" customFormat="1" ht="41" customHeight="1" outlineLevel="1" spans="1:6">
      <c r="A76" s="30" t="s">
        <v>100</v>
      </c>
      <c r="B76" s="32" t="s">
        <v>199</v>
      </c>
      <c r="C76" s="32" t="s">
        <v>200</v>
      </c>
      <c r="D76" s="45">
        <v>120</v>
      </c>
      <c r="E76" s="45">
        <v>120</v>
      </c>
      <c r="F76" s="56" t="s">
        <v>201</v>
      </c>
    </row>
    <row r="77" s="3" customFormat="1" ht="45.75" spans="1:6">
      <c r="A77" s="26" t="s">
        <v>202</v>
      </c>
      <c r="B77" s="43" t="s">
        <v>203</v>
      </c>
      <c r="C77" s="43"/>
      <c r="D77" s="57">
        <f>SUM(D78:D86,D105,D119)</f>
        <v>14635.44</v>
      </c>
      <c r="E77" s="57">
        <f>SUM(E78:E86,E105,E119)</f>
        <v>12588</v>
      </c>
      <c r="F77" s="43"/>
    </row>
    <row r="78" s="3" customFormat="1" ht="114" spans="1:6">
      <c r="A78" s="30" t="s">
        <v>11</v>
      </c>
      <c r="B78" s="34" t="s">
        <v>204</v>
      </c>
      <c r="C78" s="58" t="s">
        <v>32</v>
      </c>
      <c r="D78" s="35">
        <v>831</v>
      </c>
      <c r="E78" s="35">
        <v>831</v>
      </c>
      <c r="F78" s="36" t="s">
        <v>205</v>
      </c>
    </row>
    <row r="79" s="3" customFormat="1" ht="23" customHeight="1" spans="1:6">
      <c r="A79" s="30" t="s">
        <v>19</v>
      </c>
      <c r="B79" s="34" t="s">
        <v>206</v>
      </c>
      <c r="C79" s="34" t="s">
        <v>21</v>
      </c>
      <c r="D79" s="35">
        <v>3000</v>
      </c>
      <c r="E79" s="35">
        <v>3000</v>
      </c>
      <c r="F79" s="36"/>
    </row>
    <row r="80" s="3" customFormat="1" ht="57" spans="1:6">
      <c r="A80" s="30" t="s">
        <v>23</v>
      </c>
      <c r="B80" s="34" t="s">
        <v>207</v>
      </c>
      <c r="C80" s="58" t="s">
        <v>32</v>
      </c>
      <c r="D80" s="59">
        <v>1000</v>
      </c>
      <c r="E80" s="35">
        <v>500</v>
      </c>
      <c r="F80" s="36" t="s">
        <v>208</v>
      </c>
    </row>
    <row r="81" s="3" customFormat="1" ht="28.5" spans="1:6">
      <c r="A81" s="30" t="s">
        <v>27</v>
      </c>
      <c r="B81" s="40" t="s">
        <v>209</v>
      </c>
      <c r="C81" s="34" t="s">
        <v>210</v>
      </c>
      <c r="D81" s="59">
        <v>45</v>
      </c>
      <c r="E81" s="35">
        <v>45</v>
      </c>
      <c r="F81" s="36" t="s">
        <v>211</v>
      </c>
    </row>
    <row r="82" s="3" customFormat="1" ht="85.5" spans="1:6">
      <c r="A82" s="30" t="s">
        <v>30</v>
      </c>
      <c r="B82" s="40" t="s">
        <v>212</v>
      </c>
      <c r="C82" s="34" t="s">
        <v>25</v>
      </c>
      <c r="D82" s="59">
        <v>1700</v>
      </c>
      <c r="E82" s="35">
        <v>1000</v>
      </c>
      <c r="F82" s="36" t="s">
        <v>213</v>
      </c>
    </row>
    <row r="83" s="3" customFormat="1" ht="84" customHeight="1" spans="1:6">
      <c r="A83" s="30" t="s">
        <v>34</v>
      </c>
      <c r="B83" s="34" t="s">
        <v>214</v>
      </c>
      <c r="C83" s="58" t="s">
        <v>32</v>
      </c>
      <c r="D83" s="59">
        <v>164</v>
      </c>
      <c r="E83" s="35">
        <v>164</v>
      </c>
      <c r="F83" s="36" t="s">
        <v>215</v>
      </c>
    </row>
    <row r="84" s="3" customFormat="1" ht="53" customHeight="1" spans="1:6">
      <c r="A84" s="30" t="s">
        <v>88</v>
      </c>
      <c r="B84" s="34" t="s">
        <v>216</v>
      </c>
      <c r="C84" s="34" t="s">
        <v>138</v>
      </c>
      <c r="D84" s="59">
        <v>300</v>
      </c>
      <c r="E84" s="35">
        <v>300</v>
      </c>
      <c r="F84" s="36" t="s">
        <v>217</v>
      </c>
    </row>
    <row r="85" s="3" customFormat="1" ht="38" customHeight="1" spans="1:6">
      <c r="A85" s="30" t="s">
        <v>92</v>
      </c>
      <c r="B85" s="40" t="s">
        <v>218</v>
      </c>
      <c r="C85" s="34" t="s">
        <v>210</v>
      </c>
      <c r="D85" s="59">
        <v>200</v>
      </c>
      <c r="E85" s="35">
        <v>200</v>
      </c>
      <c r="F85" s="36" t="s">
        <v>219</v>
      </c>
    </row>
    <row r="86" s="3" customFormat="1" ht="15.75" spans="1:6">
      <c r="A86" s="30" t="s">
        <v>96</v>
      </c>
      <c r="B86" s="34" t="s">
        <v>220</v>
      </c>
      <c r="C86" s="34"/>
      <c r="D86" s="35">
        <f>SUM(D87:D104)</f>
        <v>5203.44</v>
      </c>
      <c r="E86" s="35">
        <f>SUM(E87:E104)</f>
        <v>4356</v>
      </c>
      <c r="F86" s="36"/>
    </row>
    <row r="87" s="3" customFormat="1" ht="94" customHeight="1" outlineLevel="1" spans="1:6">
      <c r="A87" s="37" t="s">
        <v>36</v>
      </c>
      <c r="B87" s="34" t="s">
        <v>221</v>
      </c>
      <c r="C87" s="34" t="s">
        <v>21</v>
      </c>
      <c r="D87" s="59">
        <v>1000</v>
      </c>
      <c r="E87" s="45">
        <f>500-2.44+40-100</f>
        <v>437.56</v>
      </c>
      <c r="F87" s="32" t="s">
        <v>222</v>
      </c>
    </row>
    <row r="88" s="3" customFormat="1" ht="65" customHeight="1" outlineLevel="1" spans="1:6">
      <c r="A88" s="37" t="s">
        <v>40</v>
      </c>
      <c r="B88" s="31" t="s">
        <v>223</v>
      </c>
      <c r="C88" s="34" t="s">
        <v>21</v>
      </c>
      <c r="D88" s="45">
        <v>164.2</v>
      </c>
      <c r="E88" s="45">
        <v>164.2</v>
      </c>
      <c r="F88" s="32" t="s">
        <v>224</v>
      </c>
    </row>
    <row r="89" s="3" customFormat="1" ht="55" customHeight="1" outlineLevel="1" spans="1:6">
      <c r="A89" s="37" t="s">
        <v>44</v>
      </c>
      <c r="B89" s="34" t="s">
        <v>225</v>
      </c>
      <c r="C89" s="34" t="s">
        <v>226</v>
      </c>
      <c r="D89" s="45">
        <v>399.36</v>
      </c>
      <c r="E89" s="45">
        <v>399.36</v>
      </c>
      <c r="F89" s="32" t="s">
        <v>227</v>
      </c>
    </row>
    <row r="90" s="3" customFormat="1" ht="66" customHeight="1" outlineLevel="1" spans="1:6">
      <c r="A90" s="37" t="s">
        <v>48</v>
      </c>
      <c r="B90" s="34" t="s">
        <v>228</v>
      </c>
      <c r="C90" s="34" t="s">
        <v>86</v>
      </c>
      <c r="D90" s="45">
        <v>855.24</v>
      </c>
      <c r="E90" s="45">
        <v>855.24</v>
      </c>
      <c r="F90" s="60" t="s">
        <v>229</v>
      </c>
    </row>
    <row r="91" s="3" customFormat="1" ht="59" customHeight="1" outlineLevel="1" spans="1:6">
      <c r="A91" s="37" t="s">
        <v>230</v>
      </c>
      <c r="B91" s="34" t="s">
        <v>231</v>
      </c>
      <c r="C91" s="34" t="s">
        <v>102</v>
      </c>
      <c r="D91" s="45">
        <v>209.64</v>
      </c>
      <c r="E91" s="45">
        <v>209.64</v>
      </c>
      <c r="F91" s="32" t="s">
        <v>232</v>
      </c>
    </row>
    <row r="92" s="3" customFormat="1" ht="34" customHeight="1" outlineLevel="1" spans="1:6">
      <c r="A92" s="37" t="s">
        <v>233</v>
      </c>
      <c r="B92" s="34" t="s">
        <v>234</v>
      </c>
      <c r="C92" s="34" t="s">
        <v>21</v>
      </c>
      <c r="D92" s="59">
        <v>300</v>
      </c>
      <c r="E92" s="45">
        <f>400+184</f>
        <v>584</v>
      </c>
      <c r="F92" s="32" t="s">
        <v>235</v>
      </c>
    </row>
    <row r="93" s="3" customFormat="1" ht="46" customHeight="1" outlineLevel="1" spans="1:6">
      <c r="A93" s="37" t="s">
        <v>236</v>
      </c>
      <c r="B93" s="34" t="s">
        <v>237</v>
      </c>
      <c r="C93" s="34" t="s">
        <v>21</v>
      </c>
      <c r="D93" s="59">
        <v>300</v>
      </c>
      <c r="E93" s="45">
        <f>300-184</f>
        <v>116</v>
      </c>
      <c r="F93" s="32" t="s">
        <v>238</v>
      </c>
    </row>
    <row r="94" s="3" customFormat="1" ht="53" customHeight="1" outlineLevel="1" spans="1:6">
      <c r="A94" s="37" t="s">
        <v>239</v>
      </c>
      <c r="B94" s="34" t="s">
        <v>240</v>
      </c>
      <c r="C94" s="34" t="s">
        <v>210</v>
      </c>
      <c r="D94" s="59">
        <v>300</v>
      </c>
      <c r="E94" s="35">
        <v>300</v>
      </c>
      <c r="F94" s="36" t="s">
        <v>241</v>
      </c>
    </row>
    <row r="95" s="3" customFormat="1" ht="28.5" outlineLevel="1" spans="1:6">
      <c r="A95" s="37" t="s">
        <v>242</v>
      </c>
      <c r="B95" s="34" t="s">
        <v>243</v>
      </c>
      <c r="C95" s="34" t="s">
        <v>21</v>
      </c>
      <c r="D95" s="59">
        <v>200</v>
      </c>
      <c r="E95" s="45">
        <v>200</v>
      </c>
      <c r="F95" s="32" t="s">
        <v>244</v>
      </c>
    </row>
    <row r="96" s="3" customFormat="1" ht="76" customHeight="1" outlineLevel="1" spans="1:6">
      <c r="A96" s="37" t="s">
        <v>245</v>
      </c>
      <c r="B96" s="44" t="s">
        <v>246</v>
      </c>
      <c r="C96" s="34" t="s">
        <v>21</v>
      </c>
      <c r="D96" s="61">
        <v>400</v>
      </c>
      <c r="E96" s="35">
        <v>200</v>
      </c>
      <c r="F96" s="36" t="s">
        <v>247</v>
      </c>
    </row>
    <row r="97" s="3" customFormat="1" ht="85" customHeight="1" outlineLevel="1" spans="1:6">
      <c r="A97" s="37" t="s">
        <v>248</v>
      </c>
      <c r="B97" s="44" t="s">
        <v>249</v>
      </c>
      <c r="C97" s="34" t="s">
        <v>21</v>
      </c>
      <c r="D97" s="61">
        <v>385</v>
      </c>
      <c r="E97" s="35">
        <v>200</v>
      </c>
      <c r="F97" s="36" t="s">
        <v>250</v>
      </c>
    </row>
    <row r="98" s="3" customFormat="1" ht="77" customHeight="1" outlineLevel="1" spans="1:6">
      <c r="A98" s="37" t="s">
        <v>251</v>
      </c>
      <c r="B98" s="44" t="s">
        <v>252</v>
      </c>
      <c r="C98" s="34" t="s">
        <v>21</v>
      </c>
      <c r="D98" s="61">
        <v>50</v>
      </c>
      <c r="E98" s="35">
        <v>50</v>
      </c>
      <c r="F98" s="36" t="s">
        <v>253</v>
      </c>
    </row>
    <row r="99" s="3" customFormat="1" ht="50" customHeight="1" outlineLevel="1" spans="1:6">
      <c r="A99" s="37" t="s">
        <v>254</v>
      </c>
      <c r="B99" s="40" t="s">
        <v>255</v>
      </c>
      <c r="C99" s="34" t="s">
        <v>226</v>
      </c>
      <c r="D99" s="59">
        <v>60</v>
      </c>
      <c r="E99" s="35">
        <v>60</v>
      </c>
      <c r="F99" s="36" t="s">
        <v>256</v>
      </c>
    </row>
    <row r="100" s="3" customFormat="1" ht="49" customHeight="1" outlineLevel="1" spans="1:6">
      <c r="A100" s="37" t="s">
        <v>257</v>
      </c>
      <c r="B100" s="40" t="s">
        <v>258</v>
      </c>
      <c r="C100" s="34" t="s">
        <v>21</v>
      </c>
      <c r="D100" s="59">
        <v>100</v>
      </c>
      <c r="E100" s="35">
        <v>100</v>
      </c>
      <c r="F100" s="32" t="s">
        <v>259</v>
      </c>
    </row>
    <row r="101" s="3" customFormat="1" ht="96" customHeight="1" outlineLevel="1" spans="1:6">
      <c r="A101" s="37" t="s">
        <v>260</v>
      </c>
      <c r="B101" s="40" t="s">
        <v>261</v>
      </c>
      <c r="C101" s="34" t="s">
        <v>210</v>
      </c>
      <c r="D101" s="59">
        <v>150</v>
      </c>
      <c r="E101" s="35">
        <v>150</v>
      </c>
      <c r="F101" s="36" t="s">
        <v>262</v>
      </c>
    </row>
    <row r="102" s="3" customFormat="1" ht="44.25" outlineLevel="1" spans="1:6">
      <c r="A102" s="37" t="s">
        <v>263</v>
      </c>
      <c r="B102" s="40" t="s">
        <v>264</v>
      </c>
      <c r="C102" s="34" t="s">
        <v>21</v>
      </c>
      <c r="D102" s="59">
        <v>100</v>
      </c>
      <c r="E102" s="35">
        <v>100</v>
      </c>
      <c r="F102" s="36" t="s">
        <v>265</v>
      </c>
    </row>
    <row r="103" s="3" customFormat="1" ht="76" customHeight="1" outlineLevel="1" spans="1:6">
      <c r="A103" s="37" t="s">
        <v>266</v>
      </c>
      <c r="B103" s="40" t="s">
        <v>267</v>
      </c>
      <c r="C103" s="34" t="s">
        <v>102</v>
      </c>
      <c r="D103" s="59">
        <v>30</v>
      </c>
      <c r="E103" s="35">
        <v>30</v>
      </c>
      <c r="F103" s="36" t="s">
        <v>268</v>
      </c>
    </row>
    <row r="104" s="3" customFormat="1" ht="40" customHeight="1" outlineLevel="1" spans="1:6">
      <c r="A104" s="37" t="s">
        <v>269</v>
      </c>
      <c r="B104" s="40" t="s">
        <v>270</v>
      </c>
      <c r="C104" s="34" t="s">
        <v>138</v>
      </c>
      <c r="D104" s="59">
        <v>200</v>
      </c>
      <c r="E104" s="35">
        <v>200</v>
      </c>
      <c r="F104" s="36" t="s">
        <v>271</v>
      </c>
    </row>
    <row r="105" s="3" customFormat="1" ht="24" customHeight="1" spans="1:6">
      <c r="A105" s="30" t="s">
        <v>100</v>
      </c>
      <c r="B105" s="34" t="s">
        <v>272</v>
      </c>
      <c r="C105" s="34"/>
      <c r="D105" s="35">
        <f>SUM(D106,D110,D116)</f>
        <v>1850</v>
      </c>
      <c r="E105" s="35">
        <f>SUM(E106,E110,E116)</f>
        <v>1850</v>
      </c>
      <c r="F105" s="36"/>
    </row>
    <row r="106" s="3" customFormat="1" ht="36" customHeight="1" spans="1:6">
      <c r="A106" s="37" t="s">
        <v>36</v>
      </c>
      <c r="B106" s="32" t="s">
        <v>273</v>
      </c>
      <c r="C106" s="32"/>
      <c r="D106" s="45">
        <f>SUM(D107:D109)</f>
        <v>607</v>
      </c>
      <c r="E106" s="45">
        <f>SUM(E107:E109)</f>
        <v>607</v>
      </c>
      <c r="F106" s="32"/>
    </row>
    <row r="107" s="3" customFormat="1" ht="91.5" outlineLevel="1" spans="1:6">
      <c r="A107" s="30"/>
      <c r="B107" s="32" t="s">
        <v>274</v>
      </c>
      <c r="C107" s="32" t="s">
        <v>118</v>
      </c>
      <c r="D107" s="62">
        <v>93.62</v>
      </c>
      <c r="E107" s="62">
        <v>93.62</v>
      </c>
      <c r="F107" s="63" t="s">
        <v>275</v>
      </c>
    </row>
    <row r="108" s="3" customFormat="1" ht="107.25" outlineLevel="1" spans="1:6">
      <c r="A108" s="30"/>
      <c r="B108" s="31" t="s">
        <v>276</v>
      </c>
      <c r="C108" s="32" t="s">
        <v>118</v>
      </c>
      <c r="D108" s="62">
        <v>300</v>
      </c>
      <c r="E108" s="62">
        <v>300</v>
      </c>
      <c r="F108" s="63" t="s">
        <v>277</v>
      </c>
    </row>
    <row r="109" s="3" customFormat="1" ht="99.75" outlineLevel="1" spans="1:6">
      <c r="A109" s="30"/>
      <c r="B109" s="31" t="s">
        <v>278</v>
      </c>
      <c r="C109" s="32" t="s">
        <v>21</v>
      </c>
      <c r="D109" s="62">
        <v>213.38</v>
      </c>
      <c r="E109" s="62">
        <v>213.38</v>
      </c>
      <c r="F109" s="32" t="s">
        <v>279</v>
      </c>
    </row>
    <row r="110" s="3" customFormat="1" ht="28.5" spans="1:6">
      <c r="A110" s="37" t="s">
        <v>40</v>
      </c>
      <c r="B110" s="31" t="s">
        <v>280</v>
      </c>
      <c r="C110" s="32"/>
      <c r="D110" s="45">
        <f>SUM(D111:D115)</f>
        <v>780</v>
      </c>
      <c r="E110" s="45">
        <f>SUM(E111:E115)</f>
        <v>780</v>
      </c>
      <c r="F110" s="63"/>
    </row>
    <row r="111" s="3" customFormat="1" ht="87" outlineLevel="1" spans="1:6">
      <c r="A111" s="30"/>
      <c r="B111" s="32" t="s">
        <v>281</v>
      </c>
      <c r="C111" s="32" t="s">
        <v>118</v>
      </c>
      <c r="D111" s="62">
        <v>92</v>
      </c>
      <c r="E111" s="62">
        <v>92</v>
      </c>
      <c r="F111" s="32" t="s">
        <v>282</v>
      </c>
    </row>
    <row r="112" s="3" customFormat="1" ht="121.5" outlineLevel="1" spans="1:6">
      <c r="A112" s="30"/>
      <c r="B112" s="31" t="s">
        <v>283</v>
      </c>
      <c r="C112" s="32" t="s">
        <v>118</v>
      </c>
      <c r="D112" s="62">
        <v>200</v>
      </c>
      <c r="E112" s="62">
        <v>200</v>
      </c>
      <c r="F112" s="63" t="s">
        <v>284</v>
      </c>
    </row>
    <row r="113" s="3" customFormat="1" ht="71.25" outlineLevel="1" spans="1:6">
      <c r="A113" s="30"/>
      <c r="B113" s="32" t="s">
        <v>285</v>
      </c>
      <c r="C113" s="32" t="s">
        <v>21</v>
      </c>
      <c r="D113" s="62">
        <v>137</v>
      </c>
      <c r="E113" s="62">
        <v>137</v>
      </c>
      <c r="F113" s="32" t="s">
        <v>286</v>
      </c>
    </row>
    <row r="114" s="3" customFormat="1" ht="105.75" outlineLevel="1" spans="1:6">
      <c r="A114" s="30"/>
      <c r="B114" s="44" t="s">
        <v>287</v>
      </c>
      <c r="C114" s="32" t="s">
        <v>118</v>
      </c>
      <c r="D114" s="62">
        <v>151</v>
      </c>
      <c r="E114" s="62">
        <v>151</v>
      </c>
      <c r="F114" s="63" t="s">
        <v>288</v>
      </c>
    </row>
    <row r="115" s="3" customFormat="1" ht="121.5" outlineLevel="1" spans="1:6">
      <c r="A115" s="30"/>
      <c r="B115" s="44" t="s">
        <v>289</v>
      </c>
      <c r="C115" s="32" t="s">
        <v>118</v>
      </c>
      <c r="D115" s="62">
        <v>200</v>
      </c>
      <c r="E115" s="62">
        <v>200</v>
      </c>
      <c r="F115" s="63" t="s">
        <v>290</v>
      </c>
    </row>
    <row r="116" s="3" customFormat="1" ht="42.75" spans="1:6">
      <c r="A116" s="37" t="s">
        <v>44</v>
      </c>
      <c r="B116" s="44" t="s">
        <v>291</v>
      </c>
      <c r="C116" s="44"/>
      <c r="D116" s="64">
        <f>SUM(D117:D118)</f>
        <v>463</v>
      </c>
      <c r="E116" s="64">
        <f>SUM(E117:E118)</f>
        <v>463</v>
      </c>
      <c r="F116" s="65"/>
    </row>
    <row r="117" s="3" customFormat="1" ht="121.5" outlineLevel="1" spans="1:6">
      <c r="A117" s="30"/>
      <c r="B117" s="31" t="s">
        <v>292</v>
      </c>
      <c r="C117" s="32" t="s">
        <v>118</v>
      </c>
      <c r="D117" s="62">
        <v>262</v>
      </c>
      <c r="E117" s="62">
        <v>262</v>
      </c>
      <c r="F117" s="63" t="s">
        <v>293</v>
      </c>
    </row>
    <row r="118" s="3" customFormat="1" ht="99.75" outlineLevel="1" spans="1:6">
      <c r="A118" s="30"/>
      <c r="B118" s="32" t="s">
        <v>294</v>
      </c>
      <c r="C118" s="32" t="s">
        <v>118</v>
      </c>
      <c r="D118" s="62">
        <v>201</v>
      </c>
      <c r="E118" s="62">
        <v>201</v>
      </c>
      <c r="F118" s="46" t="s">
        <v>295</v>
      </c>
    </row>
    <row r="119" s="3" customFormat="1" ht="15.75" spans="1:6">
      <c r="A119" s="30" t="s">
        <v>104</v>
      </c>
      <c r="B119" s="34" t="s">
        <v>296</v>
      </c>
      <c r="C119" s="34"/>
      <c r="D119" s="35">
        <v>342</v>
      </c>
      <c r="E119" s="35">
        <v>342</v>
      </c>
      <c r="F119" s="36"/>
    </row>
    <row r="120" s="3" customFormat="1" ht="28.5" outlineLevel="1" spans="1:6">
      <c r="A120" s="37" t="s">
        <v>36</v>
      </c>
      <c r="B120" s="31" t="s">
        <v>297</v>
      </c>
      <c r="C120" s="32" t="s">
        <v>298</v>
      </c>
      <c r="D120" s="28">
        <v>9</v>
      </c>
      <c r="E120" s="28">
        <v>9</v>
      </c>
      <c r="F120" s="32" t="s">
        <v>299</v>
      </c>
    </row>
    <row r="121" s="3" customFormat="1" ht="28.5" outlineLevel="1" spans="1:6">
      <c r="A121" s="37" t="s">
        <v>40</v>
      </c>
      <c r="B121" s="31" t="s">
        <v>300</v>
      </c>
      <c r="C121" s="32" t="s">
        <v>301</v>
      </c>
      <c r="D121" s="28">
        <v>9</v>
      </c>
      <c r="E121" s="28">
        <v>9</v>
      </c>
      <c r="F121" s="32" t="s">
        <v>302</v>
      </c>
    </row>
    <row r="122" s="3" customFormat="1" ht="28.5" outlineLevel="1" spans="1:6">
      <c r="A122" s="37" t="s">
        <v>44</v>
      </c>
      <c r="B122" s="31" t="s">
        <v>303</v>
      </c>
      <c r="C122" s="32" t="s">
        <v>304</v>
      </c>
      <c r="D122" s="28">
        <v>9</v>
      </c>
      <c r="E122" s="28">
        <v>9</v>
      </c>
      <c r="F122" s="32" t="s">
        <v>305</v>
      </c>
    </row>
    <row r="123" s="3" customFormat="1" ht="28.5" outlineLevel="1" spans="1:6">
      <c r="A123" s="37" t="s">
        <v>48</v>
      </c>
      <c r="B123" s="31" t="s">
        <v>306</v>
      </c>
      <c r="C123" s="32" t="s">
        <v>307</v>
      </c>
      <c r="D123" s="28">
        <v>9</v>
      </c>
      <c r="E123" s="28">
        <v>9</v>
      </c>
      <c r="F123" s="32" t="s">
        <v>308</v>
      </c>
    </row>
    <row r="124" s="3" customFormat="1" ht="42.75" outlineLevel="1" spans="1:6">
      <c r="A124" s="37" t="s">
        <v>230</v>
      </c>
      <c r="B124" s="31" t="s">
        <v>309</v>
      </c>
      <c r="C124" s="32" t="s">
        <v>307</v>
      </c>
      <c r="D124" s="28">
        <v>9</v>
      </c>
      <c r="E124" s="28">
        <v>9</v>
      </c>
      <c r="F124" s="32" t="s">
        <v>310</v>
      </c>
    </row>
    <row r="125" s="3" customFormat="1" ht="28.5" outlineLevel="1" spans="1:6">
      <c r="A125" s="37" t="s">
        <v>233</v>
      </c>
      <c r="B125" s="31" t="s">
        <v>311</v>
      </c>
      <c r="C125" s="32" t="s">
        <v>312</v>
      </c>
      <c r="D125" s="28">
        <v>9</v>
      </c>
      <c r="E125" s="28">
        <v>9</v>
      </c>
      <c r="F125" s="32" t="s">
        <v>313</v>
      </c>
    </row>
    <row r="126" s="3" customFormat="1" ht="42.75" outlineLevel="1" spans="1:6">
      <c r="A126" s="37" t="s">
        <v>236</v>
      </c>
      <c r="B126" s="31" t="s">
        <v>314</v>
      </c>
      <c r="C126" s="32" t="s">
        <v>312</v>
      </c>
      <c r="D126" s="28">
        <v>9</v>
      </c>
      <c r="E126" s="28">
        <v>9</v>
      </c>
      <c r="F126" s="32" t="s">
        <v>315</v>
      </c>
    </row>
    <row r="127" s="3" customFormat="1" ht="42.75" outlineLevel="1" spans="1:6">
      <c r="A127" s="37" t="s">
        <v>239</v>
      </c>
      <c r="B127" s="31" t="s">
        <v>316</v>
      </c>
      <c r="C127" s="32" t="s">
        <v>317</v>
      </c>
      <c r="D127" s="28">
        <v>9</v>
      </c>
      <c r="E127" s="28">
        <v>9</v>
      </c>
      <c r="F127" s="32" t="s">
        <v>318</v>
      </c>
    </row>
    <row r="128" s="3" customFormat="1" ht="28.5" outlineLevel="1" spans="1:6">
      <c r="A128" s="37" t="s">
        <v>242</v>
      </c>
      <c r="B128" s="31" t="s">
        <v>319</v>
      </c>
      <c r="C128" s="32" t="s">
        <v>320</v>
      </c>
      <c r="D128" s="28">
        <v>9</v>
      </c>
      <c r="E128" s="28">
        <v>9</v>
      </c>
      <c r="F128" s="32" t="s">
        <v>321</v>
      </c>
    </row>
    <row r="129" s="3" customFormat="1" ht="28.5" outlineLevel="1" spans="1:6">
      <c r="A129" s="37" t="s">
        <v>322</v>
      </c>
      <c r="B129" s="31" t="s">
        <v>323</v>
      </c>
      <c r="C129" s="32" t="s">
        <v>320</v>
      </c>
      <c r="D129" s="28">
        <v>9</v>
      </c>
      <c r="E129" s="28">
        <v>9</v>
      </c>
      <c r="F129" s="32" t="s">
        <v>324</v>
      </c>
    </row>
    <row r="130" s="3" customFormat="1" ht="42.75" outlineLevel="1" spans="1:6">
      <c r="A130" s="37" t="s">
        <v>325</v>
      </c>
      <c r="B130" s="31" t="s">
        <v>326</v>
      </c>
      <c r="C130" s="32" t="s">
        <v>327</v>
      </c>
      <c r="D130" s="28">
        <v>9</v>
      </c>
      <c r="E130" s="28">
        <v>9</v>
      </c>
      <c r="F130" s="32" t="s">
        <v>328</v>
      </c>
    </row>
    <row r="131" s="3" customFormat="1" ht="28.5" outlineLevel="1" spans="1:6">
      <c r="A131" s="37" t="s">
        <v>329</v>
      </c>
      <c r="B131" s="31" t="s">
        <v>330</v>
      </c>
      <c r="C131" s="32" t="s">
        <v>331</v>
      </c>
      <c r="D131" s="28">
        <v>9</v>
      </c>
      <c r="E131" s="28">
        <v>9</v>
      </c>
      <c r="F131" s="32" t="s">
        <v>332</v>
      </c>
    </row>
    <row r="132" s="3" customFormat="1" ht="44.25" outlineLevel="1" spans="1:6">
      <c r="A132" s="37" t="s">
        <v>333</v>
      </c>
      <c r="B132" s="31" t="s">
        <v>334</v>
      </c>
      <c r="C132" s="32" t="s">
        <v>335</v>
      </c>
      <c r="D132" s="28">
        <v>15</v>
      </c>
      <c r="E132" s="28">
        <v>15</v>
      </c>
      <c r="F132" s="32" t="s">
        <v>336</v>
      </c>
    </row>
    <row r="133" s="3" customFormat="1" ht="42.75" outlineLevel="1" spans="1:6">
      <c r="A133" s="37" t="s">
        <v>337</v>
      </c>
      <c r="B133" s="31" t="s">
        <v>338</v>
      </c>
      <c r="C133" s="32" t="s">
        <v>339</v>
      </c>
      <c r="D133" s="28">
        <v>15</v>
      </c>
      <c r="E133" s="28">
        <v>15</v>
      </c>
      <c r="F133" s="32" t="s">
        <v>340</v>
      </c>
    </row>
    <row r="134" s="3" customFormat="1" ht="28.5" outlineLevel="1" spans="1:6">
      <c r="A134" s="37" t="s">
        <v>341</v>
      </c>
      <c r="B134" s="31" t="s">
        <v>342</v>
      </c>
      <c r="C134" s="32" t="s">
        <v>343</v>
      </c>
      <c r="D134" s="28">
        <v>9</v>
      </c>
      <c r="E134" s="28">
        <v>9</v>
      </c>
      <c r="F134" s="32" t="s">
        <v>344</v>
      </c>
    </row>
    <row r="135" s="3" customFormat="1" ht="42.75" outlineLevel="1" spans="1:6">
      <c r="A135" s="37" t="s">
        <v>345</v>
      </c>
      <c r="B135" s="31" t="s">
        <v>346</v>
      </c>
      <c r="C135" s="32" t="s">
        <v>347</v>
      </c>
      <c r="D135" s="28">
        <v>9</v>
      </c>
      <c r="E135" s="28">
        <v>9</v>
      </c>
      <c r="F135" s="32" t="s">
        <v>348</v>
      </c>
    </row>
    <row r="136" s="3" customFormat="1" ht="28.5" outlineLevel="1" spans="1:6">
      <c r="A136" s="37" t="s">
        <v>349</v>
      </c>
      <c r="B136" s="31" t="s">
        <v>350</v>
      </c>
      <c r="C136" s="32" t="s">
        <v>351</v>
      </c>
      <c r="D136" s="28">
        <v>9</v>
      </c>
      <c r="E136" s="28">
        <v>9</v>
      </c>
      <c r="F136" s="32" t="s">
        <v>352</v>
      </c>
    </row>
    <row r="137" s="3" customFormat="1" ht="28.5" outlineLevel="1" spans="1:6">
      <c r="A137" s="37" t="s">
        <v>353</v>
      </c>
      <c r="B137" s="31" t="s">
        <v>354</v>
      </c>
      <c r="C137" s="32" t="s">
        <v>355</v>
      </c>
      <c r="D137" s="28">
        <v>9</v>
      </c>
      <c r="E137" s="28">
        <v>9</v>
      </c>
      <c r="F137" s="32" t="s">
        <v>356</v>
      </c>
    </row>
    <row r="138" s="3" customFormat="1" ht="28.5" outlineLevel="1" spans="1:6">
      <c r="A138" s="37" t="s">
        <v>357</v>
      </c>
      <c r="B138" s="31" t="s">
        <v>358</v>
      </c>
      <c r="C138" s="32" t="s">
        <v>359</v>
      </c>
      <c r="D138" s="28">
        <v>15</v>
      </c>
      <c r="E138" s="28">
        <v>15</v>
      </c>
      <c r="F138" s="32" t="s">
        <v>360</v>
      </c>
    </row>
    <row r="139" s="3" customFormat="1" ht="28.5" outlineLevel="1" spans="1:6">
      <c r="A139" s="37" t="s">
        <v>361</v>
      </c>
      <c r="B139" s="31" t="s">
        <v>362</v>
      </c>
      <c r="C139" s="32" t="s">
        <v>363</v>
      </c>
      <c r="D139" s="28">
        <v>9</v>
      </c>
      <c r="E139" s="28">
        <v>9</v>
      </c>
      <c r="F139" s="32" t="s">
        <v>364</v>
      </c>
    </row>
    <row r="140" s="3" customFormat="1" ht="44.25" outlineLevel="1" spans="1:6">
      <c r="A140" s="37" t="s">
        <v>365</v>
      </c>
      <c r="B140" s="31" t="s">
        <v>366</v>
      </c>
      <c r="C140" s="32" t="s">
        <v>367</v>
      </c>
      <c r="D140" s="28">
        <v>9</v>
      </c>
      <c r="E140" s="28">
        <v>9</v>
      </c>
      <c r="F140" s="32" t="s">
        <v>368</v>
      </c>
    </row>
    <row r="141" s="3" customFormat="1" ht="42.75" outlineLevel="1" spans="1:6">
      <c r="A141" s="37" t="s">
        <v>369</v>
      </c>
      <c r="B141" s="31" t="s">
        <v>370</v>
      </c>
      <c r="C141" s="32" t="s">
        <v>371</v>
      </c>
      <c r="D141" s="28">
        <v>9</v>
      </c>
      <c r="E141" s="28">
        <v>9</v>
      </c>
      <c r="F141" s="32" t="s">
        <v>372</v>
      </c>
    </row>
    <row r="142" s="3" customFormat="1" ht="42.75" outlineLevel="1" spans="1:6">
      <c r="A142" s="37" t="s">
        <v>373</v>
      </c>
      <c r="B142" s="31" t="s">
        <v>374</v>
      </c>
      <c r="C142" s="32" t="s">
        <v>375</v>
      </c>
      <c r="D142" s="28">
        <v>9</v>
      </c>
      <c r="E142" s="28">
        <v>9</v>
      </c>
      <c r="F142" s="32" t="s">
        <v>376</v>
      </c>
    </row>
    <row r="143" s="3" customFormat="1" ht="28.5" outlineLevel="1" spans="1:6">
      <c r="A143" s="37" t="s">
        <v>377</v>
      </c>
      <c r="B143" s="31" t="s">
        <v>378</v>
      </c>
      <c r="C143" s="32" t="s">
        <v>379</v>
      </c>
      <c r="D143" s="28">
        <v>9</v>
      </c>
      <c r="E143" s="28">
        <v>9</v>
      </c>
      <c r="F143" s="32" t="s">
        <v>380</v>
      </c>
    </row>
    <row r="144" s="3" customFormat="1" ht="28.5" outlineLevel="1" spans="1:6">
      <c r="A144" s="37" t="s">
        <v>381</v>
      </c>
      <c r="B144" s="31" t="s">
        <v>382</v>
      </c>
      <c r="C144" s="32" t="s">
        <v>383</v>
      </c>
      <c r="D144" s="28">
        <v>9</v>
      </c>
      <c r="E144" s="28">
        <v>9</v>
      </c>
      <c r="F144" s="32" t="s">
        <v>384</v>
      </c>
    </row>
    <row r="145" s="3" customFormat="1" ht="28.5" outlineLevel="1" spans="1:6">
      <c r="A145" s="37" t="s">
        <v>385</v>
      </c>
      <c r="B145" s="31" t="s">
        <v>386</v>
      </c>
      <c r="C145" s="32" t="s">
        <v>383</v>
      </c>
      <c r="D145" s="28">
        <v>9</v>
      </c>
      <c r="E145" s="28">
        <v>9</v>
      </c>
      <c r="F145" s="32" t="s">
        <v>387</v>
      </c>
    </row>
    <row r="146" s="3" customFormat="1" ht="42.75" outlineLevel="1" spans="1:6">
      <c r="A146" s="37" t="s">
        <v>388</v>
      </c>
      <c r="B146" s="31" t="s">
        <v>389</v>
      </c>
      <c r="C146" s="32" t="s">
        <v>390</v>
      </c>
      <c r="D146" s="28">
        <v>9</v>
      </c>
      <c r="E146" s="28">
        <v>9</v>
      </c>
      <c r="F146" s="32" t="s">
        <v>391</v>
      </c>
    </row>
    <row r="147" s="3" customFormat="1" ht="28.5" outlineLevel="1" spans="1:6">
      <c r="A147" s="37" t="s">
        <v>392</v>
      </c>
      <c r="B147" s="31" t="s">
        <v>393</v>
      </c>
      <c r="C147" s="32" t="s">
        <v>38</v>
      </c>
      <c r="D147" s="28">
        <v>9</v>
      </c>
      <c r="E147" s="28">
        <v>9</v>
      </c>
      <c r="F147" s="32" t="s">
        <v>394</v>
      </c>
    </row>
    <row r="148" s="3" customFormat="1" ht="28.5" outlineLevel="1" spans="1:6">
      <c r="A148" s="37" t="s">
        <v>395</v>
      </c>
      <c r="B148" s="31" t="s">
        <v>396</v>
      </c>
      <c r="C148" s="32" t="s">
        <v>38</v>
      </c>
      <c r="D148" s="28">
        <v>9</v>
      </c>
      <c r="E148" s="28">
        <v>9</v>
      </c>
      <c r="F148" s="32" t="s">
        <v>397</v>
      </c>
    </row>
    <row r="149" s="3" customFormat="1" ht="42.75" outlineLevel="1" spans="1:6">
      <c r="A149" s="37" t="s">
        <v>398</v>
      </c>
      <c r="B149" s="31" t="s">
        <v>399</v>
      </c>
      <c r="C149" s="32" t="s">
        <v>400</v>
      </c>
      <c r="D149" s="28">
        <v>9</v>
      </c>
      <c r="E149" s="28">
        <v>9</v>
      </c>
      <c r="F149" s="32" t="s">
        <v>401</v>
      </c>
    </row>
    <row r="150" s="3" customFormat="1" ht="28.5" outlineLevel="1" spans="1:6">
      <c r="A150" s="37" t="s">
        <v>402</v>
      </c>
      <c r="B150" s="31" t="s">
        <v>403</v>
      </c>
      <c r="C150" s="32" t="s">
        <v>98</v>
      </c>
      <c r="D150" s="28">
        <v>9</v>
      </c>
      <c r="E150" s="28">
        <v>9</v>
      </c>
      <c r="F150" s="32" t="s">
        <v>404</v>
      </c>
    </row>
    <row r="151" s="3" customFormat="1" ht="28.5" outlineLevel="1" spans="1:6">
      <c r="A151" s="37" t="s">
        <v>405</v>
      </c>
      <c r="B151" s="31" t="s">
        <v>406</v>
      </c>
      <c r="C151" s="32" t="s">
        <v>407</v>
      </c>
      <c r="D151" s="28">
        <v>9</v>
      </c>
      <c r="E151" s="28">
        <v>9</v>
      </c>
      <c r="F151" s="32" t="s">
        <v>408</v>
      </c>
    </row>
    <row r="152" s="3" customFormat="1" ht="28.5" outlineLevel="1" spans="1:6">
      <c r="A152" s="37" t="s">
        <v>409</v>
      </c>
      <c r="B152" s="31" t="s">
        <v>410</v>
      </c>
      <c r="C152" s="32" t="s">
        <v>190</v>
      </c>
      <c r="D152" s="28">
        <v>9</v>
      </c>
      <c r="E152" s="28">
        <v>9</v>
      </c>
      <c r="F152" s="32" t="s">
        <v>411</v>
      </c>
    </row>
    <row r="153" s="3" customFormat="1" ht="28.5" outlineLevel="1" spans="1:6">
      <c r="A153" s="37" t="s">
        <v>412</v>
      </c>
      <c r="B153" s="31" t="s">
        <v>413</v>
      </c>
      <c r="C153" s="32" t="s">
        <v>414</v>
      </c>
      <c r="D153" s="28">
        <v>9</v>
      </c>
      <c r="E153" s="28">
        <v>9</v>
      </c>
      <c r="F153" s="32" t="s">
        <v>415</v>
      </c>
    </row>
    <row r="154" s="3" customFormat="1" ht="42.75" outlineLevel="1" spans="1:6">
      <c r="A154" s="37" t="s">
        <v>416</v>
      </c>
      <c r="B154" s="31" t="s">
        <v>417</v>
      </c>
      <c r="C154" s="32" t="s">
        <v>418</v>
      </c>
      <c r="D154" s="28">
        <v>9</v>
      </c>
      <c r="E154" s="28">
        <v>9</v>
      </c>
      <c r="F154" s="32" t="s">
        <v>419</v>
      </c>
    </row>
    <row r="155" s="3" customFormat="1" ht="28.5" outlineLevel="1" spans="1:6">
      <c r="A155" s="37" t="s">
        <v>420</v>
      </c>
      <c r="B155" s="31" t="s">
        <v>421</v>
      </c>
      <c r="C155" s="32" t="s">
        <v>422</v>
      </c>
      <c r="D155" s="28">
        <v>9</v>
      </c>
      <c r="E155" s="28">
        <v>9</v>
      </c>
      <c r="F155" s="32" t="s">
        <v>423</v>
      </c>
    </row>
    <row r="156" s="3" customFormat="1" ht="44.25" spans="1:6">
      <c r="A156" s="26" t="s">
        <v>424</v>
      </c>
      <c r="B156" s="66" t="s">
        <v>425</v>
      </c>
      <c r="C156" s="25"/>
      <c r="D156" s="18">
        <v>7000</v>
      </c>
      <c r="E156" s="18">
        <v>7000</v>
      </c>
      <c r="F156" s="27"/>
    </row>
    <row r="157" s="5" customFormat="1" ht="71.25" spans="1:6">
      <c r="A157" s="30" t="s">
        <v>11</v>
      </c>
      <c r="B157" s="67" t="s">
        <v>426</v>
      </c>
      <c r="C157" s="58" t="s">
        <v>32</v>
      </c>
      <c r="D157" s="35">
        <v>1000</v>
      </c>
      <c r="E157" s="35">
        <v>1000</v>
      </c>
      <c r="F157" s="34" t="s">
        <v>427</v>
      </c>
    </row>
    <row r="158" s="5" customFormat="1" ht="15.75" spans="1:6">
      <c r="A158" s="30" t="s">
        <v>19</v>
      </c>
      <c r="B158" s="31" t="s">
        <v>428</v>
      </c>
      <c r="C158" s="32"/>
      <c r="D158" s="35">
        <v>6000</v>
      </c>
      <c r="E158" s="35">
        <v>6000</v>
      </c>
      <c r="F158" s="34" t="s">
        <v>429</v>
      </c>
    </row>
    <row r="159" s="3" customFormat="1" ht="85.5" spans="1:6">
      <c r="A159" s="26" t="s">
        <v>430</v>
      </c>
      <c r="B159" s="42" t="s">
        <v>431</v>
      </c>
      <c r="C159" s="43" t="s">
        <v>432</v>
      </c>
      <c r="D159" s="18">
        <v>805</v>
      </c>
      <c r="E159" s="18">
        <v>805</v>
      </c>
      <c r="F159" s="36" t="s">
        <v>433</v>
      </c>
    </row>
  </sheetData>
  <autoFilter ref="A4:GK159">
    <extLst/>
  </autoFilter>
  <mergeCells count="2">
    <mergeCell ref="A2:F2"/>
    <mergeCell ref="A3:B3"/>
  </mergeCells>
  <printOptions horizontalCentered="1"/>
  <pageMargins left="0.306944444444444" right="0.306944444444444" top="0.590277777777778" bottom="0.66875" header="0.298611111111111" footer="0.393055555555556"/>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李哿</dc:creator>
  <cp:lastModifiedBy>谢伟</cp:lastModifiedBy>
  <dcterms:created xsi:type="dcterms:W3CDTF">2022-07-23T18:38:00Z</dcterms:created>
  <dcterms:modified xsi:type="dcterms:W3CDTF">2024-03-29T07:15:43Z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2042F7A4E7C146FC85D7E50EA56B3D5D</vt:lpwstr>
  </property>
</Properties>
</file>